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28620\Desktop\"/>
    </mc:Choice>
  </mc:AlternateContent>
  <bookViews>
    <workbookView xWindow="0" yWindow="0" windowWidth="12150" windowHeight="7320"/>
  </bookViews>
  <sheets>
    <sheet name="Budgetskema" sheetId="25" r:id="rId1"/>
    <sheet name="Eksempel" sheetId="22" r:id="rId2"/>
  </sheets>
  <calcPr calcId="162913" concurrentManualCount="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5" i="22" l="1"/>
  <c r="S25" i="22"/>
  <c r="P25" i="22"/>
  <c r="M25" i="22"/>
  <c r="J25" i="22"/>
  <c r="G25" i="22"/>
  <c r="D25" i="22"/>
  <c r="Y61" i="22" l="1"/>
  <c r="Y59" i="22"/>
  <c r="Y58" i="22"/>
  <c r="Y56" i="22"/>
  <c r="Y55" i="22"/>
  <c r="Y54" i="22"/>
  <c r="Y53" i="22"/>
  <c r="Y52" i="22"/>
  <c r="Y51" i="22"/>
  <c r="Y50" i="22"/>
  <c r="Y49" i="22"/>
  <c r="Y48" i="22"/>
  <c r="Y47" i="22"/>
  <c r="Y46" i="22"/>
  <c r="Y44" i="22"/>
  <c r="Y43" i="22"/>
  <c r="Y41" i="22"/>
  <c r="Y40" i="22"/>
  <c r="Y39" i="22"/>
  <c r="Y37" i="22"/>
  <c r="Y36" i="22"/>
  <c r="Y35" i="22"/>
  <c r="Y34" i="22"/>
  <c r="Y33" i="22"/>
  <c r="Y26" i="22"/>
  <c r="Y27" i="22"/>
  <c r="Y28" i="22"/>
  <c r="Y29" i="22"/>
  <c r="Y30" i="22"/>
  <c r="Y31" i="22"/>
  <c r="Y24" i="22"/>
  <c r="I52" i="22"/>
  <c r="Y23" i="25"/>
  <c r="Y62" i="25"/>
  <c r="X62" i="25"/>
  <c r="Y61" i="25"/>
  <c r="Y59" i="25"/>
  <c r="Y58" i="25"/>
  <c r="Y56" i="25"/>
  <c r="Y55" i="25"/>
  <c r="Y54" i="25"/>
  <c r="Y53" i="25"/>
  <c r="Y52" i="25"/>
  <c r="Y51" i="25"/>
  <c r="Y50" i="25"/>
  <c r="Y49" i="25"/>
  <c r="Y48" i="25"/>
  <c r="Y47" i="25"/>
  <c r="Y46" i="25"/>
  <c r="Y44" i="25"/>
  <c r="Y43" i="25"/>
  <c r="Y41" i="25"/>
  <c r="Y40" i="25"/>
  <c r="Y39" i="25"/>
  <c r="Y34" i="25"/>
  <c r="Y35" i="25"/>
  <c r="Y36" i="25"/>
  <c r="Y37" i="25"/>
  <c r="Y33" i="25"/>
  <c r="Y31" i="25"/>
  <c r="Y30" i="25"/>
  <c r="Y29" i="25"/>
  <c r="Y28" i="25"/>
  <c r="Y27" i="25"/>
  <c r="Y26" i="25"/>
  <c r="Y25" i="25"/>
  <c r="Y24" i="25"/>
  <c r="V39" i="22" l="1"/>
  <c r="S39" i="22"/>
  <c r="P39" i="22"/>
  <c r="M39" i="22"/>
  <c r="J39" i="22"/>
  <c r="G39" i="22"/>
  <c r="D39" i="22"/>
  <c r="X48" i="22"/>
  <c r="U48" i="22"/>
  <c r="R48" i="22"/>
  <c r="O48" i="22"/>
  <c r="L48" i="22"/>
  <c r="I48" i="22"/>
  <c r="F48" i="22"/>
  <c r="X47" i="22"/>
  <c r="U47" i="22"/>
  <c r="R47" i="22"/>
  <c r="O47" i="22"/>
  <c r="L47" i="22"/>
  <c r="I47" i="22"/>
  <c r="F47" i="22"/>
  <c r="X46" i="22"/>
  <c r="U46" i="22"/>
  <c r="R46" i="22"/>
  <c r="O46" i="22"/>
  <c r="L46" i="22"/>
  <c r="I46" i="22"/>
  <c r="F46" i="22"/>
  <c r="F52" i="22" l="1"/>
  <c r="Y60" i="25" l="1"/>
  <c r="X60" i="25"/>
  <c r="U60" i="25"/>
  <c r="R60" i="25"/>
  <c r="O60" i="25"/>
  <c r="L60" i="25"/>
  <c r="I60" i="25"/>
  <c r="F60" i="25"/>
  <c r="Y57" i="25"/>
  <c r="X57" i="25"/>
  <c r="U57" i="25"/>
  <c r="R57" i="25"/>
  <c r="O57" i="25"/>
  <c r="L57" i="25"/>
  <c r="I57" i="25"/>
  <c r="F57" i="25"/>
  <c r="R45" i="25"/>
  <c r="U45" i="25"/>
  <c r="O45" i="25"/>
  <c r="I45" i="25"/>
  <c r="F45" i="25"/>
  <c r="X45" i="25"/>
  <c r="L45" i="25"/>
  <c r="X42" i="25"/>
  <c r="U42" i="25"/>
  <c r="R42" i="25"/>
  <c r="O42" i="25"/>
  <c r="L42" i="25"/>
  <c r="I42" i="25"/>
  <c r="F42" i="25"/>
  <c r="X39" i="25"/>
  <c r="X38" i="25" s="1"/>
  <c r="U39" i="25"/>
  <c r="U38" i="25" s="1"/>
  <c r="R39" i="25"/>
  <c r="R38" i="25" s="1"/>
  <c r="O39" i="25"/>
  <c r="O38" i="25" s="1"/>
  <c r="L39" i="25"/>
  <c r="L38" i="25" s="1"/>
  <c r="I39" i="25"/>
  <c r="I38" i="25" s="1"/>
  <c r="F39" i="25"/>
  <c r="F38" i="25" s="1"/>
  <c r="X37" i="25"/>
  <c r="U37" i="25"/>
  <c r="R37" i="25"/>
  <c r="O37" i="25"/>
  <c r="L37" i="25"/>
  <c r="I37" i="25"/>
  <c r="F37" i="25"/>
  <c r="X36" i="25"/>
  <c r="U36" i="25"/>
  <c r="R36" i="25"/>
  <c r="O36" i="25"/>
  <c r="L36" i="25"/>
  <c r="I36" i="25"/>
  <c r="F36" i="25"/>
  <c r="X35" i="25"/>
  <c r="U35" i="25"/>
  <c r="R35" i="25"/>
  <c r="O35" i="25"/>
  <c r="L35" i="25"/>
  <c r="I35" i="25"/>
  <c r="F35" i="25"/>
  <c r="X34" i="25"/>
  <c r="U34" i="25"/>
  <c r="R34" i="25"/>
  <c r="O34" i="25"/>
  <c r="L34" i="25"/>
  <c r="I34" i="25"/>
  <c r="F34" i="25"/>
  <c r="X33" i="25"/>
  <c r="U33" i="25"/>
  <c r="R33" i="25"/>
  <c r="O33" i="25"/>
  <c r="L33" i="25"/>
  <c r="I33" i="25"/>
  <c r="F33" i="25"/>
  <c r="X31" i="25"/>
  <c r="U31" i="25"/>
  <c r="R31" i="25"/>
  <c r="O31" i="25"/>
  <c r="L31" i="25"/>
  <c r="I31" i="25"/>
  <c r="F31" i="25"/>
  <c r="X30" i="25"/>
  <c r="U30" i="25"/>
  <c r="R30" i="25"/>
  <c r="O30" i="25"/>
  <c r="L30" i="25"/>
  <c r="I30" i="25"/>
  <c r="F30" i="25"/>
  <c r="X29" i="25"/>
  <c r="U29" i="25"/>
  <c r="R29" i="25"/>
  <c r="O29" i="25"/>
  <c r="L29" i="25"/>
  <c r="I29" i="25"/>
  <c r="F29" i="25"/>
  <c r="X28" i="25"/>
  <c r="U28" i="25"/>
  <c r="R28" i="25"/>
  <c r="O28" i="25"/>
  <c r="L28" i="25"/>
  <c r="I28" i="25"/>
  <c r="F28" i="25"/>
  <c r="X27" i="25"/>
  <c r="U27" i="25"/>
  <c r="R27" i="25"/>
  <c r="O27" i="25"/>
  <c r="L27" i="25"/>
  <c r="I27" i="25"/>
  <c r="F27" i="25"/>
  <c r="X26" i="25"/>
  <c r="U26" i="25"/>
  <c r="R26" i="25"/>
  <c r="O26" i="25"/>
  <c r="L26" i="25"/>
  <c r="I26" i="25"/>
  <c r="F26" i="25"/>
  <c r="X25" i="25"/>
  <c r="U25" i="25"/>
  <c r="R25" i="25"/>
  <c r="O25" i="25"/>
  <c r="L25" i="25"/>
  <c r="I25" i="25"/>
  <c r="F25" i="25"/>
  <c r="X24" i="25"/>
  <c r="U24" i="25"/>
  <c r="R24" i="25"/>
  <c r="O24" i="25"/>
  <c r="L24" i="25"/>
  <c r="I24" i="25"/>
  <c r="F24" i="25"/>
  <c r="F44" i="22"/>
  <c r="F41" i="22"/>
  <c r="X41" i="22"/>
  <c r="U41" i="22"/>
  <c r="R41" i="22"/>
  <c r="O41" i="22"/>
  <c r="L41" i="22"/>
  <c r="I41" i="22"/>
  <c r="F24" i="22"/>
  <c r="F25" i="22"/>
  <c r="F26" i="22"/>
  <c r="Y42" i="25" l="1"/>
  <c r="X32" i="25"/>
  <c r="U32" i="25"/>
  <c r="R32" i="25"/>
  <c r="O32" i="25"/>
  <c r="L32" i="25"/>
  <c r="I32" i="25"/>
  <c r="F32" i="25"/>
  <c r="R23" i="25"/>
  <c r="L23" i="25"/>
  <c r="I23" i="25"/>
  <c r="F23" i="25"/>
  <c r="Y38" i="25"/>
  <c r="O23" i="25"/>
  <c r="U23" i="25"/>
  <c r="U62" i="25" s="1"/>
  <c r="X23" i="25"/>
  <c r="Y45" i="25"/>
  <c r="X50" i="22"/>
  <c r="U50" i="22"/>
  <c r="R50" i="22"/>
  <c r="O50" i="22"/>
  <c r="L50" i="22"/>
  <c r="I50" i="22"/>
  <c r="I45" i="22" s="1"/>
  <c r="F50" i="22"/>
  <c r="F45" i="22" s="1"/>
  <c r="O51" i="22"/>
  <c r="F51" i="22"/>
  <c r="R62" i="25" l="1"/>
  <c r="O62" i="25"/>
  <c r="L62" i="25"/>
  <c r="I62" i="25"/>
  <c r="F62" i="25"/>
  <c r="Y32" i="25"/>
  <c r="X42" i="22"/>
  <c r="U42" i="22"/>
  <c r="R42" i="22"/>
  <c r="O42" i="22"/>
  <c r="L42" i="22"/>
  <c r="I42" i="22"/>
  <c r="X39" i="22"/>
  <c r="X38" i="22" s="1"/>
  <c r="F42" i="22"/>
  <c r="X26" i="22"/>
  <c r="X24" i="22"/>
  <c r="X25" i="22"/>
  <c r="X27" i="22"/>
  <c r="X28" i="22"/>
  <c r="X29" i="22"/>
  <c r="X30" i="22"/>
  <c r="X31" i="22"/>
  <c r="X33" i="22"/>
  <c r="X34" i="22"/>
  <c r="X32" i="22" s="1"/>
  <c r="X35" i="22"/>
  <c r="X36" i="22"/>
  <c r="X37" i="22"/>
  <c r="X45" i="22"/>
  <c r="X57" i="22"/>
  <c r="X61" i="22"/>
  <c r="X60" i="22" s="1"/>
  <c r="U45" i="22"/>
  <c r="R45" i="22"/>
  <c r="U60" i="22"/>
  <c r="R60" i="22"/>
  <c r="O60" i="22"/>
  <c r="L60" i="22"/>
  <c r="I60" i="22"/>
  <c r="F60" i="22"/>
  <c r="U57" i="22"/>
  <c r="R57" i="22"/>
  <c r="O57" i="22"/>
  <c r="L57" i="22"/>
  <c r="I57" i="22"/>
  <c r="F57" i="22"/>
  <c r="F31" i="22"/>
  <c r="Y60" i="22" l="1"/>
  <c r="Y45" i="22"/>
  <c r="X23" i="22"/>
  <c r="X62" i="22" s="1"/>
  <c r="L45" i="22"/>
  <c r="O45" i="22"/>
  <c r="U39" i="22" l="1"/>
  <c r="U38" i="22" s="1"/>
  <c r="R39" i="22"/>
  <c r="R38" i="22" s="1"/>
  <c r="O39" i="22"/>
  <c r="O38" i="22" s="1"/>
  <c r="L39" i="22"/>
  <c r="I39" i="22"/>
  <c r="I38" i="22" s="1"/>
  <c r="F39" i="22"/>
  <c r="F38" i="22" s="1"/>
  <c r="U37" i="22"/>
  <c r="R37" i="22"/>
  <c r="O37" i="22"/>
  <c r="L37" i="22"/>
  <c r="I37" i="22"/>
  <c r="F37" i="22"/>
  <c r="U36" i="22"/>
  <c r="R36" i="22"/>
  <c r="O36" i="22"/>
  <c r="L36" i="22"/>
  <c r="I36" i="22"/>
  <c r="F36" i="22"/>
  <c r="U35" i="22"/>
  <c r="R35" i="22"/>
  <c r="O35" i="22"/>
  <c r="L35" i="22"/>
  <c r="I35" i="22"/>
  <c r="F35" i="22"/>
  <c r="U34" i="22"/>
  <c r="R34" i="22"/>
  <c r="O34" i="22"/>
  <c r="L34" i="22"/>
  <c r="I34" i="22"/>
  <c r="F34" i="22"/>
  <c r="U33" i="22"/>
  <c r="U32" i="22" s="1"/>
  <c r="R33" i="22"/>
  <c r="R32" i="22" s="1"/>
  <c r="O33" i="22"/>
  <c r="L33" i="22"/>
  <c r="I33" i="22"/>
  <c r="I32" i="22" s="1"/>
  <c r="F33" i="22"/>
  <c r="U31" i="22"/>
  <c r="R31" i="22"/>
  <c r="O31" i="22"/>
  <c r="L31" i="22"/>
  <c r="I31" i="22"/>
  <c r="U30" i="22"/>
  <c r="R30" i="22"/>
  <c r="O30" i="22"/>
  <c r="L30" i="22"/>
  <c r="I30" i="22"/>
  <c r="F30" i="22"/>
  <c r="U29" i="22"/>
  <c r="R29" i="22"/>
  <c r="O29" i="22"/>
  <c r="L29" i="22"/>
  <c r="I29" i="22"/>
  <c r="F29" i="22"/>
  <c r="U28" i="22"/>
  <c r="R28" i="22"/>
  <c r="O28" i="22"/>
  <c r="L28" i="22"/>
  <c r="I28" i="22"/>
  <c r="F28" i="22"/>
  <c r="U27" i="22"/>
  <c r="R27" i="22"/>
  <c r="O27" i="22"/>
  <c r="L27" i="22"/>
  <c r="I27" i="22"/>
  <c r="F27" i="22"/>
  <c r="U26" i="22"/>
  <c r="R26" i="22"/>
  <c r="O26" i="22"/>
  <c r="L26" i="22"/>
  <c r="I26" i="22"/>
  <c r="U25" i="22"/>
  <c r="R25" i="22"/>
  <c r="O25" i="22"/>
  <c r="L25" i="22"/>
  <c r="I25" i="22"/>
  <c r="U24" i="22"/>
  <c r="R24" i="22"/>
  <c r="O24" i="22"/>
  <c r="L24" i="22"/>
  <c r="I24" i="22"/>
  <c r="Y25" i="22" l="1"/>
  <c r="Y23" i="22" s="1"/>
  <c r="F23" i="22"/>
  <c r="O32" i="22"/>
  <c r="O23" i="22"/>
  <c r="L23" i="22"/>
  <c r="F32" i="22"/>
  <c r="I23" i="22"/>
  <c r="I62" i="22" s="1"/>
  <c r="L32" i="22"/>
  <c r="L38" i="22"/>
  <c r="Y38" i="22"/>
  <c r="Y42" i="22"/>
  <c r="Y57" i="22"/>
  <c r="U23" i="22"/>
  <c r="U62" i="22" s="1"/>
  <c r="R23" i="22"/>
  <c r="R62" i="22" s="1"/>
  <c r="F62" i="22" l="1"/>
  <c r="O62" i="22"/>
  <c r="L62" i="22"/>
  <c r="Y32" i="22"/>
  <c r="Y62" i="22" l="1"/>
</calcChain>
</file>

<file path=xl/sharedStrings.xml><?xml version="1.0" encoding="utf-8"?>
<sst xmlns="http://schemas.openxmlformats.org/spreadsheetml/2006/main" count="254" uniqueCount="85">
  <si>
    <t>Projektets titel:</t>
  </si>
  <si>
    <t>Ansøgers identifikation, CVR-nummer:</t>
  </si>
  <si>
    <t xml:space="preserve"> P-nummer:</t>
  </si>
  <si>
    <t>Ansøgers navn</t>
  </si>
  <si>
    <t>Adresse</t>
  </si>
  <si>
    <t>Postnr.</t>
  </si>
  <si>
    <t>By</t>
  </si>
  <si>
    <t>01.04.2025 - 30.06.2025</t>
  </si>
  <si>
    <t>01.10.2025 - 31.12.2025</t>
  </si>
  <si>
    <t>Budget</t>
  </si>
  <si>
    <t>Udgift/navn</t>
  </si>
  <si>
    <t>Antal i</t>
  </si>
  <si>
    <t>Sats pr.</t>
  </si>
  <si>
    <t>I alt</t>
  </si>
  <si>
    <t>Antal</t>
  </si>
  <si>
    <t>time/stk./</t>
  </si>
  <si>
    <t>kr.</t>
  </si>
  <si>
    <t>i alt</t>
  </si>
  <si>
    <t>km</t>
  </si>
  <si>
    <t>Lønninger</t>
  </si>
  <si>
    <t>Løn til medarbejder 1</t>
  </si>
  <si>
    <t>Løn til medarbejder 2</t>
  </si>
  <si>
    <t>Løn til medarbejder 3</t>
  </si>
  <si>
    <t>Løn til medarbejder 4</t>
  </si>
  <si>
    <t>Løn til medarbejder 5</t>
  </si>
  <si>
    <t>Løn til medarbejder 6</t>
  </si>
  <si>
    <t>Løn til medarbejder 7</t>
  </si>
  <si>
    <t>Løn til medarbejder 8</t>
  </si>
  <si>
    <t>Ekstern konsulenthonorar</t>
  </si>
  <si>
    <t>Konsulent 1</t>
  </si>
  <si>
    <t>Konsulent 2</t>
  </si>
  <si>
    <t>Konsulent 3</t>
  </si>
  <si>
    <t>Konsulent 4</t>
  </si>
  <si>
    <t>Konsulent 5</t>
  </si>
  <si>
    <t>Transport</t>
  </si>
  <si>
    <t>Transport i egen bil</t>
  </si>
  <si>
    <t>Offentlig transport</t>
  </si>
  <si>
    <t>Materielanskaffelser</t>
  </si>
  <si>
    <t>Andet, skal specificeres</t>
  </si>
  <si>
    <t>Indkøb af IT-udstyr</t>
  </si>
  <si>
    <t xml:space="preserve">Øvrige 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</si>
  <si>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</si>
  <si>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</si>
  <si>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</si>
  <si>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</si>
  <si>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</si>
  <si>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Øvrige 6, skal specificeres</t>
  </si>
  <si>
    <t>Øvrige 7, skal specificeres</t>
  </si>
  <si>
    <t>Øvrige 8, skal specificeres</t>
  </si>
  <si>
    <t>Øvrige 9, skal specificeres</t>
  </si>
  <si>
    <t>Øvrige 10, skal specificeres</t>
  </si>
  <si>
    <t>Udgifter til lokaler</t>
  </si>
  <si>
    <t>Lovpligtige forsikringer</t>
  </si>
  <si>
    <t>Ansvar</t>
  </si>
  <si>
    <t>Øvrige</t>
  </si>
  <si>
    <t>Revision</t>
  </si>
  <si>
    <t>I ALT</t>
  </si>
  <si>
    <t>Budgetnoter</t>
  </si>
  <si>
    <t>Broafgift</t>
  </si>
  <si>
    <t>Revisor. 20 timer á 1.500 kr. Revidering af afsluttende regnskab til direktoratet for kriminalforsorgen.</t>
  </si>
  <si>
    <t>Ansvarsforsikring. 3.000 kr. for projektperioden.</t>
  </si>
  <si>
    <t xml:space="preserve">OBS! Data skal kun indtastes i de gule felter. </t>
  </si>
  <si>
    <t>01.01.2026 - 31.03.2026</t>
  </si>
  <si>
    <t>01.04.2026 - 30.06.2026</t>
  </si>
  <si>
    <t>01.07.2026 - 30.09.2026</t>
  </si>
  <si>
    <t>01.10.2026 - 31.12.2026</t>
  </si>
  <si>
    <t>Projektleder. Deltid på projektet. Pension og ferie er indregnet i timeløn. Opgaver: Implementering, metodeudvikling, afrapportering/midtvejsrapport, supervision.</t>
  </si>
  <si>
    <t>Bogholderi. 3.000 kr. i kvartalet</t>
  </si>
  <si>
    <t>EKSEMPEL på udfyldelse af budgetskema - FIKTIVT projekt</t>
  </si>
  <si>
    <r>
      <t xml:space="preserve">Skemaet </t>
    </r>
    <r>
      <rPr>
        <b/>
        <i/>
        <sz val="10"/>
        <rFont val="Arial"/>
        <family val="2"/>
      </rPr>
      <t>skal</t>
    </r>
    <r>
      <rPr>
        <i/>
        <sz val="10"/>
        <rFont val="Arial"/>
        <family val="2"/>
      </rPr>
      <t xml:space="preserve"> anvendes til udarbejdelse af budgettet for projektet</t>
    </r>
    <r>
      <rPr>
        <b/>
        <sz val="10"/>
        <rFont val="Arial"/>
        <family val="2"/>
      </rPr>
      <t>. HUSK at indsætte budgetnoter</t>
    </r>
  </si>
  <si>
    <t>Storebælt. 2 medarbejdere i en bil. 5 workshops i kvartalet forudsættes at være over Storebæltsbroen. 392 kr. tur/retur med BroBizz</t>
  </si>
  <si>
    <r>
      <t xml:space="preserve">Evaluering v. </t>
    </r>
    <r>
      <rPr>
        <u/>
        <sz val="8"/>
        <rFont val="Arial"/>
        <family val="2"/>
      </rPr>
      <t xml:space="preserve">                 </t>
    </r>
    <r>
      <rPr>
        <sz val="8"/>
        <rFont val="Arial"/>
        <family val="2"/>
      </rPr>
      <t xml:space="preserve"> 80 timer á 750 kr.</t>
    </r>
  </si>
  <si>
    <t>Studentermedhjælper. Deltidsansat. 10 timer ugentligt. Pension og feriepenge er indeholdt i timeløn. Opgaver: Bistå afholdelse af workshops</t>
  </si>
  <si>
    <t>Kampagne til rekruttering af frivillige. Tre annoncer i de to første kvartaler á 1.200 kr.</t>
  </si>
  <si>
    <t>Opkvalificering af medarbejdere vedr. afholdelse af workshops. Kursus af en dags varighed. 20 timer (forberedelse og afholdelse) á 1.200 kr. pr. time til ekstern konsulent.</t>
  </si>
  <si>
    <t>3x bærbare computerere á 5.000 kr. + 3x telefoner á 4.000 kr. Hver medarbejder skal have en computer og en telefon til at gennemføre aktiviteterne i projektet. Student deler computer og telefon med deltidsfrivillige.</t>
  </si>
  <si>
    <t>Forplejning på workshops (heldagsbesøg). 250 kr. pr. medarbejder. 5 workshops i kvartalet forudsættes at være heldagsbesøg. 2 medarbejdere + 1 frivillig pr. workshop.</t>
  </si>
  <si>
    <t>Kontorholdsudgifter (porto, kuglepenne, blokke, print, kaffe osv.). 300 kr. pr. medarbejder i kvartalet. 3 medarbejdere + 1 frivillig i gns.</t>
  </si>
  <si>
    <t>Overnatning for 2 medarbejder + 1 frivillig for 5 workshops i kvartalet. Forudsætning om 800 kr. pr. person.</t>
  </si>
  <si>
    <t>Mobilabbonement 250 kr. pr. telefon pr. måned</t>
  </si>
  <si>
    <t>Miscosoft licens 1.000 kr. pr. computer pr. år.</t>
  </si>
  <si>
    <t xml:space="preserve">Kørsel i egen bil til 10 besøg kvartalsvist (antagelse om 150 km. pr. tur). Statens lave takst på 2,23 kr. pr. km er anvendt jf. cirkulære om satsregulering for tjenesterejser. </t>
  </si>
  <si>
    <t>01.07.2025 - 30.09.2025</t>
  </si>
  <si>
    <t>Samlet overblik - Alle aktiviteter: Projektperiode: 01.04.2025 - 31.12.2026</t>
  </si>
  <si>
    <t>Medarbejder. Fuld tid på projektet (årsværksnorm på 1635 timer svarende til 409 timer i kvartalet). Pension og ferie er indregnet i timeløn. Opgaver: Forberede og afholdelse af workshops for indsatte (30 timer pr. workshop. 10 workshops i kvartalet), GDPR, kontakt og koordinering med instituioner i kriminalforsorgen.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</si>
</sst>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Trebuchet MS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sz val="11"/>
      <color theme="1"/>
      <name val="Trebuchet MS"/>
      <family val="2"/>
      <scheme val="minor"/>
    </font>
    <font>
      <sz val="8"/>
      <color rgb="FFFF0000"/>
      <name val="Arial"/>
      <family val="2"/>
    </font>
    <font>
      <u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0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4" fontId="2" fillId="0" borderId="0" xfId="0" applyNumberFormat="1" applyFont="1"/>
    <xf numFmtId="3" fontId="2" fillId="0" borderId="0" xfId="0" applyNumberFormat="1" applyFont="1"/>
    <xf numFmtId="49" fontId="2" fillId="2" borderId="0" xfId="0" applyNumberFormat="1" applyFont="1" applyFill="1" applyProtection="1">
      <protection locked="0"/>
    </xf>
    <xf numFmtId="4" fontId="2" fillId="0" borderId="0" xfId="0" applyNumberFormat="1" applyFont="1" applyAlignment="1">
      <alignment wrapText="1"/>
    </xf>
    <xf numFmtId="1" fontId="5" fillId="0" borderId="1" xfId="0" applyNumberFormat="1" applyFont="1" applyBorder="1"/>
    <xf numFmtId="1" fontId="5" fillId="0" borderId="6" xfId="0" applyNumberFormat="1" applyFont="1" applyBorder="1"/>
    <xf numFmtId="1" fontId="5" fillId="0" borderId="14" xfId="0" applyNumberFormat="1" applyFont="1" applyBorder="1"/>
    <xf numFmtId="1" fontId="5" fillId="0" borderId="19" xfId="0" applyNumberFormat="1" applyFont="1" applyBorder="1"/>
    <xf numFmtId="1" fontId="2" fillId="0" borderId="6" xfId="0" applyNumberFormat="1" applyFont="1" applyBorder="1"/>
    <xf numFmtId="1" fontId="2" fillId="0" borderId="19" xfId="0" applyNumberFormat="1" applyFont="1" applyBorder="1"/>
    <xf numFmtId="4" fontId="2" fillId="0" borderId="0" xfId="0" applyNumberFormat="1" applyFont="1" applyAlignment="1"/>
    <xf numFmtId="0" fontId="0" fillId="0" borderId="0" xfId="0" applyAlignment="1"/>
    <xf numFmtId="1" fontId="2" fillId="0" borderId="0" xfId="0" applyNumberFormat="1" applyFont="1" applyProtection="1"/>
    <xf numFmtId="4" fontId="2" fillId="0" borderId="0" xfId="0" applyNumberFormat="1" applyFont="1" applyProtection="1"/>
    <xf numFmtId="3" fontId="2" fillId="0" borderId="0" xfId="0" applyNumberFormat="1" applyFont="1" applyProtection="1"/>
    <xf numFmtId="1" fontId="4" fillId="0" borderId="0" xfId="0" applyNumberFormat="1" applyFont="1" applyFill="1" applyProtection="1"/>
    <xf numFmtId="1" fontId="3" fillId="0" borderId="0" xfId="0" applyNumberFormat="1" applyFont="1" applyProtection="1"/>
    <xf numFmtId="1" fontId="4" fillId="0" borderId="0" xfId="0" applyNumberFormat="1" applyFont="1" applyProtection="1"/>
    <xf numFmtId="1" fontId="5" fillId="0" borderId="0" xfId="0" applyNumberFormat="1" applyFont="1" applyProtection="1"/>
    <xf numFmtId="4" fontId="2" fillId="0" borderId="0" xfId="0" applyNumberFormat="1" applyFont="1" applyFill="1" applyProtection="1"/>
    <xf numFmtId="4" fontId="2" fillId="0" borderId="0" xfId="0" applyNumberFormat="1" applyFont="1" applyFill="1" applyAlignment="1" applyProtection="1">
      <alignment horizontal="left"/>
    </xf>
    <xf numFmtId="4" fontId="5" fillId="0" borderId="2" xfId="0" applyNumberFormat="1" applyFont="1" applyBorder="1" applyAlignment="1">
      <alignment horizontal="left" vertical="top"/>
    </xf>
    <xf numFmtId="4" fontId="5" fillId="0" borderId="3" xfId="0" applyNumberFormat="1" applyFont="1" applyBorder="1" applyAlignment="1">
      <alignment horizontal="left" vertical="top" wrapText="1"/>
    </xf>
    <xf numFmtId="4" fontId="5" fillId="0" borderId="7" xfId="0" applyNumberFormat="1" applyFont="1" applyBorder="1" applyAlignment="1">
      <alignment horizontal="left" vertical="top"/>
    </xf>
    <xf numFmtId="4" fontId="5" fillId="0" borderId="8" xfId="0" applyNumberFormat="1" applyFont="1" applyBorder="1" applyAlignment="1">
      <alignment horizontal="left" vertical="top" wrapText="1"/>
    </xf>
    <xf numFmtId="4" fontId="5" fillId="0" borderId="15" xfId="0" applyNumberFormat="1" applyFont="1" applyBorder="1" applyAlignment="1">
      <alignment horizontal="left" vertical="top"/>
    </xf>
    <xf numFmtId="4" fontId="5" fillId="0" borderId="16" xfId="0" applyNumberFormat="1" applyFont="1" applyBorder="1" applyAlignment="1">
      <alignment horizontal="left" vertical="top"/>
    </xf>
    <xf numFmtId="4" fontId="5" fillId="0" borderId="20" xfId="0" applyNumberFormat="1" applyFont="1" applyBorder="1" applyAlignment="1">
      <alignment horizontal="left" vertical="top"/>
    </xf>
    <xf numFmtId="4" fontId="5" fillId="0" borderId="21" xfId="0" applyNumberFormat="1" applyFont="1" applyBorder="1" applyAlignment="1">
      <alignment horizontal="left" vertical="top" wrapText="1"/>
    </xf>
    <xf numFmtId="4" fontId="2" fillId="2" borderId="24" xfId="0" applyNumberFormat="1" applyFont="1" applyFill="1" applyBorder="1" applyAlignment="1" applyProtection="1">
      <alignment horizontal="left" vertical="top" wrapText="1"/>
      <protection locked="0"/>
    </xf>
    <xf numFmtId="4" fontId="5" fillId="3" borderId="7" xfId="0" applyNumberFormat="1" applyFont="1" applyFill="1" applyBorder="1" applyAlignment="1">
      <alignment horizontal="left" vertical="top"/>
    </xf>
    <xf numFmtId="4" fontId="2" fillId="3" borderId="24" xfId="0" applyNumberFormat="1" applyFont="1" applyFill="1" applyBorder="1" applyAlignment="1">
      <alignment horizontal="left" vertical="top" wrapText="1"/>
    </xf>
    <xf numFmtId="4" fontId="5" fillId="3" borderId="24" xfId="0" applyNumberFormat="1" applyFont="1" applyFill="1" applyBorder="1" applyAlignment="1">
      <alignment horizontal="left" vertical="top" wrapText="1"/>
    </xf>
    <xf numFmtId="4" fontId="2" fillId="2" borderId="30" xfId="0" applyNumberFormat="1" applyFont="1" applyFill="1" applyBorder="1" applyAlignment="1" applyProtection="1">
      <alignment horizontal="left" vertical="top" wrapText="1"/>
      <protection locked="0"/>
    </xf>
    <xf numFmtId="4" fontId="5" fillId="0" borderId="35" xfId="0" applyNumberFormat="1" applyFont="1" applyBorder="1" applyAlignment="1">
      <alignment horizontal="left" vertical="top" wrapText="1"/>
    </xf>
    <xf numFmtId="4" fontId="2" fillId="2" borderId="6" xfId="0" applyNumberFormat="1" applyFont="1" applyFill="1" applyBorder="1" applyAlignment="1" applyProtection="1">
      <alignment horizontal="right" vertical="top"/>
      <protection locked="0"/>
    </xf>
    <xf numFmtId="4" fontId="2" fillId="2" borderId="26" xfId="0" applyNumberFormat="1" applyFont="1" applyFill="1" applyBorder="1" applyAlignment="1" applyProtection="1">
      <alignment horizontal="right" vertical="top"/>
      <protection locked="0"/>
    </xf>
    <xf numFmtId="3" fontId="2" fillId="0" borderId="27" xfId="0" applyNumberFormat="1" applyFont="1" applyBorder="1" applyAlignment="1">
      <alignment horizontal="right" vertical="top"/>
    </xf>
    <xf numFmtId="3" fontId="5" fillId="0" borderId="24" xfId="0" applyNumberFormat="1" applyFont="1" applyBorder="1" applyAlignment="1">
      <alignment horizontal="right" vertical="top"/>
    </xf>
    <xf numFmtId="4" fontId="2" fillId="2" borderId="25" xfId="0" applyNumberFormat="1" applyFont="1" applyFill="1" applyBorder="1" applyAlignment="1" applyProtection="1">
      <alignment horizontal="right" vertical="top"/>
      <protection locked="0"/>
    </xf>
    <xf numFmtId="4" fontId="2" fillId="3" borderId="25" xfId="0" applyNumberFormat="1" applyFont="1" applyFill="1" applyBorder="1" applyAlignment="1" applyProtection="1">
      <alignment horizontal="right" vertical="top"/>
    </xf>
    <xf numFmtId="4" fontId="2" fillId="3" borderId="26" xfId="0" applyNumberFormat="1" applyFont="1" applyFill="1" applyBorder="1" applyAlignment="1" applyProtection="1">
      <alignment horizontal="right" vertical="top"/>
    </xf>
    <xf numFmtId="4" fontId="2" fillId="0" borderId="28" xfId="0" applyNumberFormat="1" applyFont="1" applyFill="1" applyBorder="1" applyAlignment="1">
      <alignment horizontal="right" vertical="top"/>
    </xf>
    <xf numFmtId="4" fontId="2" fillId="0" borderId="26" xfId="0" applyNumberFormat="1" applyFont="1" applyFill="1" applyBorder="1" applyAlignment="1">
      <alignment horizontal="right" vertical="top"/>
    </xf>
    <xf numFmtId="3" fontId="2" fillId="2" borderId="27" xfId="0" applyNumberFormat="1" applyFont="1" applyFill="1" applyBorder="1" applyAlignment="1" applyProtection="1">
      <alignment horizontal="right" vertical="top"/>
      <protection locked="0"/>
    </xf>
    <xf numFmtId="4" fontId="2" fillId="0" borderId="25" xfId="0" applyNumberFormat="1" applyFont="1" applyFill="1" applyBorder="1" applyAlignment="1">
      <alignment horizontal="right" vertical="top"/>
    </xf>
    <xf numFmtId="4" fontId="2" fillId="0" borderId="9" xfId="0" applyNumberFormat="1" applyFont="1" applyFill="1" applyBorder="1" applyAlignment="1">
      <alignment horizontal="right" vertical="top"/>
    </xf>
    <xf numFmtId="4" fontId="2" fillId="3" borderId="6" xfId="0" applyNumberFormat="1" applyFont="1" applyFill="1" applyBorder="1" applyAlignment="1" applyProtection="1">
      <alignment horizontal="right" vertical="top"/>
    </xf>
    <xf numFmtId="4" fontId="2" fillId="0" borderId="34" xfId="0" applyNumberFormat="1" applyFont="1" applyFill="1" applyBorder="1" applyAlignment="1">
      <alignment horizontal="right" vertical="top"/>
    </xf>
    <xf numFmtId="4" fontId="2" fillId="0" borderId="32" xfId="0" applyNumberFormat="1" applyFont="1" applyFill="1" applyBorder="1" applyAlignment="1">
      <alignment horizontal="right" vertical="top"/>
    </xf>
    <xf numFmtId="3" fontId="2" fillId="2" borderId="33" xfId="0" applyNumberFormat="1" applyFont="1" applyFill="1" applyBorder="1" applyAlignment="1" applyProtection="1">
      <alignment horizontal="right" vertical="top"/>
      <protection locked="0"/>
    </xf>
    <xf numFmtId="4" fontId="2" fillId="0" borderId="31" xfId="0" applyNumberFormat="1" applyFont="1" applyFill="1" applyBorder="1" applyAlignment="1">
      <alignment horizontal="right" vertical="top"/>
    </xf>
    <xf numFmtId="4" fontId="5" fillId="0" borderId="34" xfId="0" applyNumberFormat="1" applyFont="1" applyBorder="1" applyAlignment="1">
      <alignment horizontal="right" vertical="top"/>
    </xf>
    <xf numFmtId="4" fontId="5" fillId="0" borderId="32" xfId="0" applyNumberFormat="1" applyFont="1" applyBorder="1" applyAlignment="1">
      <alignment horizontal="right" vertical="top"/>
    </xf>
    <xf numFmtId="3" fontId="5" fillId="0" borderId="33" xfId="0" applyNumberFormat="1" applyFont="1" applyBorder="1" applyAlignment="1">
      <alignment horizontal="right" vertical="top"/>
    </xf>
    <xf numFmtId="3" fontId="1" fillId="0" borderId="5" xfId="0" applyNumberFormat="1" applyFont="1" applyBorder="1" applyAlignment="1">
      <alignment horizontal="center" vertical="top"/>
    </xf>
    <xf numFmtId="4" fontId="5" fillId="0" borderId="12" xfId="0" applyNumberFormat="1" applyFont="1" applyBorder="1" applyAlignment="1">
      <alignment vertical="top"/>
    </xf>
    <xf numFmtId="4" fontId="5" fillId="0" borderId="10" xfId="0" applyNumberFormat="1" applyFont="1" applyBorder="1" applyAlignment="1">
      <alignment vertical="top"/>
    </xf>
    <xf numFmtId="3" fontId="5" fillId="0" borderId="11" xfId="0" applyNumberFormat="1" applyFont="1" applyBorder="1" applyAlignment="1">
      <alignment horizontal="center" vertical="top"/>
    </xf>
    <xf numFmtId="3" fontId="2" fillId="0" borderId="13" xfId="0" applyNumberFormat="1" applyFont="1" applyBorder="1" applyAlignment="1">
      <alignment vertical="top"/>
    </xf>
    <xf numFmtId="4" fontId="5" fillId="0" borderId="14" xfId="0" applyNumberFormat="1" applyFont="1" applyBorder="1" applyAlignment="1">
      <alignment vertical="top"/>
    </xf>
    <xf numFmtId="4" fontId="5" fillId="0" borderId="17" xfId="0" applyNumberFormat="1" applyFont="1" applyBorder="1" applyAlignment="1">
      <alignment vertical="top"/>
    </xf>
    <xf numFmtId="3" fontId="5" fillId="0" borderId="18" xfId="0" applyNumberFormat="1" applyFont="1" applyBorder="1" applyAlignment="1">
      <alignment horizontal="center" vertical="top"/>
    </xf>
    <xf numFmtId="3" fontId="5" fillId="0" borderId="16" xfId="0" applyNumberFormat="1" applyFont="1" applyBorder="1" applyAlignment="1">
      <alignment horizontal="center" vertical="top"/>
    </xf>
    <xf numFmtId="4" fontId="5" fillId="0" borderId="19" xfId="0" applyNumberFormat="1" applyFont="1" applyBorder="1" applyAlignment="1">
      <alignment vertical="top"/>
    </xf>
    <xf numFmtId="4" fontId="5" fillId="0" borderId="22" xfId="0" applyNumberFormat="1" applyFont="1" applyBorder="1" applyAlignment="1">
      <alignment vertical="top"/>
    </xf>
    <xf numFmtId="3" fontId="5" fillId="0" borderId="23" xfId="0" applyNumberFormat="1" applyFont="1" applyBorder="1" applyAlignment="1">
      <alignment vertical="top"/>
    </xf>
    <xf numFmtId="2" fontId="0" fillId="0" borderId="0" xfId="0" applyNumberFormat="1"/>
    <xf numFmtId="4" fontId="5" fillId="3" borderId="21" xfId="0" applyNumberFormat="1" applyFont="1" applyFill="1" applyBorder="1" applyAlignment="1">
      <alignment horizontal="left" vertical="top" wrapText="1"/>
    </xf>
    <xf numFmtId="4" fontId="5" fillId="3" borderId="19" xfId="0" applyNumberFormat="1" applyFont="1" applyFill="1" applyBorder="1" applyAlignment="1">
      <alignment vertical="top"/>
    </xf>
    <xf numFmtId="4" fontId="5" fillId="3" borderId="22" xfId="0" applyNumberFormat="1" applyFont="1" applyFill="1" applyBorder="1" applyAlignment="1">
      <alignment vertical="top"/>
    </xf>
    <xf numFmtId="3" fontId="5" fillId="3" borderId="23" xfId="0" applyNumberFormat="1" applyFont="1" applyFill="1" applyBorder="1" applyAlignment="1">
      <alignment vertical="top"/>
    </xf>
    <xf numFmtId="4" fontId="5" fillId="3" borderId="24" xfId="0" applyNumberFormat="1" applyFont="1" applyFill="1" applyBorder="1" applyAlignment="1" applyProtection="1">
      <alignment horizontal="left" vertical="top" wrapText="1"/>
      <protection locked="0"/>
    </xf>
    <xf numFmtId="4" fontId="5" fillId="3" borderId="6" xfId="0" applyNumberFormat="1" applyFont="1" applyFill="1" applyBorder="1" applyAlignment="1" applyProtection="1">
      <alignment horizontal="right" vertical="top"/>
      <protection locked="0"/>
    </xf>
    <xf numFmtId="4" fontId="5" fillId="3" borderId="26" xfId="0" applyNumberFormat="1" applyFont="1" applyFill="1" applyBorder="1" applyAlignment="1" applyProtection="1">
      <alignment horizontal="right" vertical="top"/>
      <protection locked="0"/>
    </xf>
    <xf numFmtId="3" fontId="5" fillId="3" borderId="27" xfId="0" applyNumberFormat="1" applyFont="1" applyFill="1" applyBorder="1" applyAlignment="1">
      <alignment horizontal="right" vertical="top"/>
    </xf>
    <xf numFmtId="0" fontId="6" fillId="0" borderId="0" xfId="0" applyFont="1"/>
    <xf numFmtId="3" fontId="5" fillId="3" borderId="27" xfId="0" applyNumberFormat="1" applyFont="1" applyFill="1" applyBorder="1" applyAlignment="1" applyProtection="1">
      <alignment horizontal="right" vertical="top"/>
    </xf>
    <xf numFmtId="3" fontId="5" fillId="3" borderId="7" xfId="0" applyNumberFormat="1" applyFont="1" applyFill="1" applyBorder="1" applyAlignment="1" applyProtection="1">
      <alignment horizontal="right" vertical="top"/>
    </xf>
    <xf numFmtId="3" fontId="0" fillId="0" borderId="0" xfId="0" applyNumberFormat="1"/>
    <xf numFmtId="3" fontId="5" fillId="0" borderId="36" xfId="0" applyNumberFormat="1" applyFont="1" applyBorder="1" applyAlignment="1">
      <alignment horizontal="right" vertical="top"/>
    </xf>
    <xf numFmtId="3" fontId="2" fillId="2" borderId="25" xfId="0" applyNumberFormat="1" applyFont="1" applyFill="1" applyBorder="1" applyAlignment="1" applyProtection="1">
      <alignment horizontal="right" vertical="top"/>
      <protection locked="0"/>
    </xf>
    <xf numFmtId="4" fontId="7" fillId="4" borderId="26" xfId="0" applyNumberFormat="1" applyFont="1" applyFill="1" applyBorder="1" applyAlignment="1" applyProtection="1">
      <alignment horizontal="right" vertical="top"/>
      <protection locked="0"/>
    </xf>
    <xf numFmtId="0" fontId="0" fillId="0" borderId="0" xfId="0" applyProtection="1"/>
    <xf numFmtId="0" fontId="0" fillId="0" borderId="0" xfId="0" applyAlignment="1" applyProtection="1"/>
    <xf numFmtId="2" fontId="0" fillId="0" borderId="0" xfId="0" applyNumberFormat="1" applyProtection="1"/>
    <xf numFmtId="49" fontId="2" fillId="2" borderId="0" xfId="0" applyNumberFormat="1" applyFont="1" applyFill="1" applyProtection="1"/>
    <xf numFmtId="4" fontId="2" fillId="0" borderId="0" xfId="0" applyNumberFormat="1" applyFont="1" applyAlignment="1" applyProtection="1"/>
    <xf numFmtId="4" fontId="2" fillId="0" borderId="0" xfId="0" applyNumberFormat="1" applyFont="1" applyAlignment="1" applyProtection="1">
      <alignment wrapText="1"/>
    </xf>
    <xf numFmtId="1" fontId="5" fillId="0" borderId="1" xfId="0" applyNumberFormat="1" applyFont="1" applyBorder="1" applyProtection="1"/>
    <xf numFmtId="4" fontId="5" fillId="0" borderId="2" xfId="0" applyNumberFormat="1" applyFont="1" applyBorder="1" applyAlignment="1" applyProtection="1">
      <alignment horizontal="left" vertical="top"/>
    </xf>
    <xf numFmtId="4" fontId="5" fillId="0" borderId="3" xfId="0" applyNumberFormat="1" applyFont="1" applyBorder="1" applyAlignment="1" applyProtection="1">
      <alignment horizontal="left" vertical="top" wrapText="1"/>
    </xf>
    <xf numFmtId="3" fontId="1" fillId="0" borderId="5" xfId="0" applyNumberFormat="1" applyFont="1" applyBorder="1" applyAlignment="1" applyProtection="1">
      <alignment horizontal="center" vertical="top"/>
    </xf>
    <xf numFmtId="1" fontId="5" fillId="0" borderId="6" xfId="0" applyNumberFormat="1" applyFont="1" applyBorder="1" applyProtection="1"/>
    <xf numFmtId="4" fontId="5" fillId="0" borderId="7" xfId="0" applyNumberFormat="1" applyFont="1" applyBorder="1" applyAlignment="1" applyProtection="1">
      <alignment horizontal="left" vertical="top"/>
    </xf>
    <xf numFmtId="4" fontId="5" fillId="0" borderId="8" xfId="0" applyNumberFormat="1" applyFont="1" applyBorder="1" applyAlignment="1" applyProtection="1">
      <alignment horizontal="left" vertical="top" wrapText="1"/>
    </xf>
    <xf numFmtId="4" fontId="5" fillId="0" borderId="12" xfId="0" applyNumberFormat="1" applyFont="1" applyBorder="1" applyAlignment="1" applyProtection="1">
      <alignment vertical="top"/>
    </xf>
    <xf numFmtId="4" fontId="5" fillId="0" borderId="10" xfId="0" applyNumberFormat="1" applyFont="1" applyBorder="1" applyAlignment="1" applyProtection="1">
      <alignment vertical="top"/>
    </xf>
    <xf numFmtId="3" fontId="5" fillId="0" borderId="11" xfId="0" applyNumberFormat="1" applyFont="1" applyBorder="1" applyAlignment="1" applyProtection="1">
      <alignment horizontal="center" vertical="top"/>
    </xf>
    <xf numFmtId="3" fontId="2" fillId="0" borderId="13" xfId="0" applyNumberFormat="1" applyFont="1" applyBorder="1" applyAlignment="1" applyProtection="1">
      <alignment vertical="top"/>
    </xf>
    <xf numFmtId="1" fontId="5" fillId="0" borderId="14" xfId="0" applyNumberFormat="1" applyFont="1" applyBorder="1" applyProtection="1"/>
    <xf numFmtId="4" fontId="5" fillId="0" borderId="15" xfId="0" applyNumberFormat="1" applyFont="1" applyBorder="1" applyAlignment="1" applyProtection="1">
      <alignment horizontal="left" vertical="top"/>
    </xf>
    <xf numFmtId="4" fontId="5" fillId="0" borderId="16" xfId="0" applyNumberFormat="1" applyFont="1" applyBorder="1" applyAlignment="1" applyProtection="1">
      <alignment horizontal="left" vertical="top"/>
    </xf>
    <xf numFmtId="4" fontId="5" fillId="0" borderId="14" xfId="0" applyNumberFormat="1" applyFont="1" applyBorder="1" applyAlignment="1" applyProtection="1">
      <alignment vertical="top"/>
    </xf>
    <xf numFmtId="4" fontId="5" fillId="0" borderId="17" xfId="0" applyNumberFormat="1" applyFont="1" applyBorder="1" applyAlignment="1" applyProtection="1">
      <alignment vertical="top"/>
    </xf>
    <xf numFmtId="3" fontId="5" fillId="0" borderId="18" xfId="0" applyNumberFormat="1" applyFont="1" applyBorder="1" applyAlignment="1" applyProtection="1">
      <alignment horizontal="center" vertical="top"/>
    </xf>
    <xf numFmtId="3" fontId="5" fillId="0" borderId="16" xfId="0" applyNumberFormat="1" applyFont="1" applyBorder="1" applyAlignment="1" applyProtection="1">
      <alignment horizontal="center" vertical="top"/>
    </xf>
    <xf numFmtId="1" fontId="5" fillId="0" borderId="19" xfId="0" applyNumberFormat="1" applyFont="1" applyBorder="1" applyProtection="1"/>
    <xf numFmtId="4" fontId="5" fillId="0" borderId="20" xfId="0" applyNumberFormat="1" applyFont="1" applyBorder="1" applyAlignment="1" applyProtection="1">
      <alignment horizontal="left" vertical="top"/>
    </xf>
    <xf numFmtId="4" fontId="5" fillId="0" borderId="21" xfId="0" applyNumberFormat="1" applyFont="1" applyBorder="1" applyAlignment="1" applyProtection="1">
      <alignment horizontal="left" vertical="top" wrapText="1"/>
    </xf>
    <xf numFmtId="4" fontId="5" fillId="0" borderId="19" xfId="0" applyNumberFormat="1" applyFont="1" applyBorder="1" applyAlignment="1" applyProtection="1">
      <alignment vertical="top"/>
    </xf>
    <xf numFmtId="4" fontId="5" fillId="0" borderId="22" xfId="0" applyNumberFormat="1" applyFont="1" applyBorder="1" applyAlignment="1" applyProtection="1">
      <alignment vertical="top"/>
    </xf>
    <xf numFmtId="3" fontId="5" fillId="0" borderId="23" xfId="0" applyNumberFormat="1" applyFont="1" applyBorder="1" applyAlignment="1" applyProtection="1">
      <alignment vertical="top"/>
    </xf>
    <xf numFmtId="4" fontId="5" fillId="3" borderId="21" xfId="0" applyNumberFormat="1" applyFont="1" applyFill="1" applyBorder="1" applyAlignment="1" applyProtection="1">
      <alignment horizontal="left" vertical="top" wrapText="1"/>
    </xf>
    <xf numFmtId="4" fontId="5" fillId="3" borderId="19" xfId="0" applyNumberFormat="1" applyFont="1" applyFill="1" applyBorder="1" applyAlignment="1" applyProtection="1">
      <alignment vertical="top"/>
    </xf>
    <xf numFmtId="4" fontId="5" fillId="3" borderId="22" xfId="0" applyNumberFormat="1" applyFont="1" applyFill="1" applyBorder="1" applyAlignment="1" applyProtection="1">
      <alignment vertical="top"/>
    </xf>
    <xf numFmtId="3" fontId="5" fillId="3" borderId="23" xfId="0" applyNumberFormat="1" applyFont="1" applyFill="1" applyBorder="1" applyAlignment="1" applyProtection="1">
      <alignment vertical="top"/>
    </xf>
    <xf numFmtId="3" fontId="5" fillId="3" borderId="16" xfId="0" applyNumberFormat="1" applyFont="1" applyFill="1" applyBorder="1" applyAlignment="1" applyProtection="1">
      <alignment horizontal="center" vertical="top"/>
    </xf>
    <xf numFmtId="0" fontId="6" fillId="0" borderId="0" xfId="0" applyFont="1" applyProtection="1"/>
    <xf numFmtId="1" fontId="2" fillId="0" borderId="6" xfId="0" applyNumberFormat="1" applyFont="1" applyBorder="1" applyProtection="1"/>
    <xf numFmtId="4" fontId="2" fillId="2" borderId="24" xfId="0" applyNumberFormat="1" applyFont="1" applyFill="1" applyBorder="1" applyAlignment="1" applyProtection="1">
      <alignment horizontal="left" vertical="top" wrapText="1"/>
    </xf>
    <xf numFmtId="4" fontId="2" fillId="2" borderId="6" xfId="0" applyNumberFormat="1" applyFont="1" applyFill="1" applyBorder="1" applyAlignment="1" applyProtection="1">
      <alignment horizontal="right" vertical="top"/>
    </xf>
    <xf numFmtId="4" fontId="2" fillId="2" borderId="26" xfId="0" applyNumberFormat="1" applyFont="1" applyFill="1" applyBorder="1" applyAlignment="1" applyProtection="1">
      <alignment horizontal="right" vertical="top"/>
    </xf>
    <xf numFmtId="3" fontId="2" fillId="0" borderId="27" xfId="0" applyNumberFormat="1" applyFont="1" applyBorder="1" applyAlignment="1" applyProtection="1">
      <alignment horizontal="right" vertical="top"/>
    </xf>
    <xf numFmtId="3" fontId="5" fillId="0" borderId="24" xfId="0" applyNumberFormat="1" applyFont="1" applyBorder="1" applyAlignment="1" applyProtection="1">
      <alignment horizontal="right" vertical="top"/>
    </xf>
    <xf numFmtId="4" fontId="5" fillId="3" borderId="24" xfId="0" applyNumberFormat="1" applyFont="1" applyFill="1" applyBorder="1" applyAlignment="1" applyProtection="1">
      <alignment horizontal="left" vertical="top" wrapText="1"/>
    </xf>
    <xf numFmtId="4" fontId="5" fillId="3" borderId="6" xfId="0" applyNumberFormat="1" applyFont="1" applyFill="1" applyBorder="1" applyAlignment="1" applyProtection="1">
      <alignment horizontal="right" vertical="top"/>
    </xf>
    <xf numFmtId="4" fontId="5" fillId="3" borderId="26" xfId="0" applyNumberFormat="1" applyFont="1" applyFill="1" applyBorder="1" applyAlignment="1" applyProtection="1">
      <alignment horizontal="right" vertical="top"/>
    </xf>
    <xf numFmtId="4" fontId="2" fillId="2" borderId="25" xfId="0" applyNumberFormat="1" applyFont="1" applyFill="1" applyBorder="1" applyAlignment="1" applyProtection="1">
      <alignment horizontal="right" vertical="top"/>
    </xf>
    <xf numFmtId="4" fontId="2" fillId="3" borderId="24" xfId="0" applyNumberFormat="1" applyFont="1" applyFill="1" applyBorder="1" applyAlignment="1" applyProtection="1">
      <alignment horizontal="left" vertical="top" wrapText="1"/>
    </xf>
    <xf numFmtId="3" fontId="2" fillId="2" borderId="25" xfId="0" applyNumberFormat="1" applyFont="1" applyFill="1" applyBorder="1" applyAlignment="1" applyProtection="1">
      <alignment horizontal="right" vertical="top"/>
    </xf>
    <xf numFmtId="4" fontId="2" fillId="0" borderId="28" xfId="0" applyNumberFormat="1" applyFont="1" applyFill="1" applyBorder="1" applyAlignment="1" applyProtection="1">
      <alignment horizontal="right" vertical="top"/>
    </xf>
    <xf numFmtId="4" fontId="2" fillId="0" borderId="26" xfId="0" applyNumberFormat="1" applyFont="1" applyFill="1" applyBorder="1" applyAlignment="1" applyProtection="1">
      <alignment horizontal="right" vertical="top"/>
    </xf>
    <xf numFmtId="3" fontId="2" fillId="2" borderId="27" xfId="0" applyNumberFormat="1" applyFont="1" applyFill="1" applyBorder="1" applyAlignment="1" applyProtection="1">
      <alignment horizontal="right" vertical="top"/>
    </xf>
    <xf numFmtId="4" fontId="2" fillId="0" borderId="25" xfId="0" applyNumberFormat="1" applyFont="1" applyFill="1" applyBorder="1" applyAlignment="1" applyProtection="1">
      <alignment horizontal="right" vertical="top"/>
    </xf>
    <xf numFmtId="4" fontId="2" fillId="0" borderId="9" xfId="0" applyNumberFormat="1" applyFont="1" applyFill="1" applyBorder="1" applyAlignment="1" applyProtection="1">
      <alignment horizontal="right" vertical="top"/>
    </xf>
    <xf numFmtId="1" fontId="2" fillId="0" borderId="19" xfId="0" applyNumberFormat="1" applyFont="1" applyBorder="1" applyProtection="1"/>
    <xf numFmtId="4" fontId="2" fillId="2" borderId="30" xfId="0" applyNumberFormat="1" applyFont="1" applyFill="1" applyBorder="1" applyAlignment="1" applyProtection="1">
      <alignment horizontal="left" vertical="top" wrapText="1"/>
    </xf>
    <xf numFmtId="4" fontId="2" fillId="0" borderId="34" xfId="0" applyNumberFormat="1" applyFont="1" applyFill="1" applyBorder="1" applyAlignment="1" applyProtection="1">
      <alignment horizontal="right" vertical="top"/>
    </xf>
    <xf numFmtId="4" fontId="2" fillId="0" borderId="32" xfId="0" applyNumberFormat="1" applyFont="1" applyFill="1" applyBorder="1" applyAlignment="1" applyProtection="1">
      <alignment horizontal="right" vertical="top"/>
    </xf>
    <xf numFmtId="3" fontId="2" fillId="2" borderId="33" xfId="0" applyNumberFormat="1" applyFont="1" applyFill="1" applyBorder="1" applyAlignment="1" applyProtection="1">
      <alignment horizontal="right" vertical="top"/>
    </xf>
    <xf numFmtId="4" fontId="2" fillId="0" borderId="31" xfId="0" applyNumberFormat="1" applyFont="1" applyFill="1" applyBorder="1" applyAlignment="1" applyProtection="1">
      <alignment horizontal="right" vertical="top"/>
    </xf>
    <xf numFmtId="3" fontId="0" fillId="0" borderId="0" xfId="0" applyNumberFormat="1" applyProtection="1"/>
    <xf numFmtId="4" fontId="5" fillId="0" borderId="35" xfId="0" applyNumberFormat="1" applyFont="1" applyBorder="1" applyAlignment="1" applyProtection="1">
      <alignment horizontal="left" vertical="top" wrapText="1"/>
    </xf>
    <xf numFmtId="4" fontId="5" fillId="0" borderId="34" xfId="0" applyNumberFormat="1" applyFont="1" applyBorder="1" applyAlignment="1" applyProtection="1">
      <alignment horizontal="right" vertical="top"/>
    </xf>
    <xf numFmtId="4" fontId="5" fillId="0" borderId="32" xfId="0" applyNumberFormat="1" applyFont="1" applyBorder="1" applyAlignment="1" applyProtection="1">
      <alignment horizontal="right" vertical="top"/>
    </xf>
    <xf numFmtId="3" fontId="5" fillId="0" borderId="33" xfId="0" applyNumberFormat="1" applyFont="1" applyBorder="1" applyAlignment="1" applyProtection="1">
      <alignment horizontal="right" vertical="top"/>
    </xf>
    <xf numFmtId="3" fontId="5" fillId="0" borderId="36" xfId="0" applyNumberFormat="1" applyFont="1" applyBorder="1" applyAlignment="1" applyProtection="1">
      <alignment horizontal="right" vertical="top"/>
    </xf>
    <xf numFmtId="4" fontId="7" fillId="4" borderId="26" xfId="0" applyNumberFormat="1" applyFont="1" applyFill="1" applyBorder="1" applyAlignment="1" applyProtection="1">
      <alignment horizontal="right" vertical="top"/>
    </xf>
    <xf numFmtId="4" fontId="2" fillId="0" borderId="7" xfId="0" applyNumberFormat="1" applyFont="1" applyBorder="1" applyAlignment="1">
      <alignment horizontal="left" vertical="center"/>
    </xf>
    <xf numFmtId="4" fontId="5" fillId="3" borderId="7" xfId="0" applyNumberFormat="1" applyFont="1" applyFill="1" applyBorder="1" applyAlignment="1">
      <alignment horizontal="left" vertical="center"/>
    </xf>
    <xf numFmtId="4" fontId="5" fillId="3" borderId="15" xfId="0" applyNumberFormat="1" applyFont="1" applyFill="1" applyBorder="1" applyAlignment="1">
      <alignment horizontal="left" vertical="center"/>
    </xf>
    <xf numFmtId="4" fontId="2" fillId="0" borderId="15" xfId="0" applyNumberFormat="1" applyFont="1" applyBorder="1" applyAlignment="1">
      <alignment horizontal="left" vertical="center"/>
    </xf>
    <xf numFmtId="4" fontId="5" fillId="3" borderId="7" xfId="0" applyNumberFormat="1" applyFont="1" applyFill="1" applyBorder="1" applyAlignment="1" applyProtection="1">
      <alignment horizontal="left" vertical="center"/>
    </xf>
    <xf numFmtId="4" fontId="2" fillId="0" borderId="29" xfId="0" applyNumberFormat="1" applyFont="1" applyBorder="1" applyAlignment="1">
      <alignment horizontal="left" vertical="center"/>
    </xf>
    <xf numFmtId="4" fontId="5" fillId="0" borderId="35" xfId="0" applyNumberFormat="1" applyFont="1" applyBorder="1" applyAlignment="1">
      <alignment horizontal="left" vertical="center"/>
    </xf>
    <xf numFmtId="4" fontId="2" fillId="0" borderId="7" xfId="0" applyNumberFormat="1" applyFont="1" applyBorder="1" applyAlignment="1" applyProtection="1">
      <alignment horizontal="left" vertical="center"/>
    </xf>
    <xf numFmtId="4" fontId="5" fillId="3" borderId="15" xfId="0" applyNumberFormat="1" applyFont="1" applyFill="1" applyBorder="1" applyAlignment="1" applyProtection="1">
      <alignment horizontal="left" vertical="center"/>
    </xf>
    <xf numFmtId="4" fontId="2" fillId="0" borderId="15" xfId="0" applyNumberFormat="1" applyFont="1" applyBorder="1" applyAlignment="1" applyProtection="1">
      <alignment horizontal="left" vertical="center"/>
    </xf>
    <xf numFmtId="4" fontId="2" fillId="0" borderId="29" xfId="0" applyNumberFormat="1" applyFont="1" applyBorder="1" applyAlignment="1" applyProtection="1">
      <alignment horizontal="left" vertical="center"/>
    </xf>
    <xf numFmtId="4" fontId="5" fillId="0" borderId="35" xfId="0" applyNumberFormat="1" applyFont="1" applyBorder="1" applyAlignment="1" applyProtection="1">
      <alignment horizontal="left" vertical="center"/>
    </xf>
    <xf numFmtId="3" fontId="5" fillId="3" borderId="16" xfId="0" applyNumberFormat="1" applyFont="1" applyFill="1" applyBorder="1" applyAlignment="1">
      <alignment horizontal="right" vertical="top"/>
    </xf>
    <xf numFmtId="4" fontId="0" fillId="0" borderId="0" xfId="0" applyNumberFormat="1" applyProtection="1"/>
    <xf numFmtId="49" fontId="1" fillId="0" borderId="1" xfId="0" applyNumberFormat="1" applyFont="1" applyBorder="1" applyAlignment="1" applyProtection="1">
      <alignment vertical="top"/>
    </xf>
    <xf numFmtId="49" fontId="1" fillId="0" borderId="2" xfId="0" applyNumberFormat="1" applyFont="1" applyBorder="1" applyAlignment="1" applyProtection="1">
      <alignment vertical="top"/>
    </xf>
    <xf numFmtId="49" fontId="1" fillId="0" borderId="4" xfId="0" applyNumberFormat="1" applyFont="1" applyBorder="1" applyAlignment="1" applyProtection="1">
      <alignment vertical="top"/>
    </xf>
    <xf numFmtId="3" fontId="2" fillId="2" borderId="6" xfId="0" applyNumberFormat="1" applyFont="1" applyFill="1" applyBorder="1" applyAlignment="1" applyProtection="1">
      <alignment horizontal="right" vertical="top"/>
    </xf>
    <xf numFmtId="49" fontId="1" fillId="0" borderId="1" xfId="0" applyNumberFormat="1" applyFont="1" applyBorder="1" applyAlignment="1">
      <alignment vertical="top"/>
    </xf>
    <xf numFmtId="49" fontId="1" fillId="0" borderId="2" xfId="0" applyNumberFormat="1" applyFont="1" applyBorder="1" applyAlignment="1">
      <alignment vertical="top"/>
    </xf>
    <xf numFmtId="49" fontId="1" fillId="0" borderId="4" xfId="0" applyNumberFormat="1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Kriminalforsorgen">
      <a:dk1>
        <a:srgbClr val="000000"/>
      </a:dk1>
      <a:lt1>
        <a:srgbClr val="FFFFFF"/>
      </a:lt1>
      <a:dk2>
        <a:srgbClr val="002C1B"/>
      </a:dk2>
      <a:lt2>
        <a:srgbClr val="62BA46"/>
      </a:lt2>
      <a:accent1>
        <a:srgbClr val="8B946A"/>
      </a:accent1>
      <a:accent2>
        <a:srgbClr val="6F8133"/>
      </a:accent2>
      <a:accent3>
        <a:srgbClr val="4B6100"/>
      </a:accent3>
      <a:accent4>
        <a:srgbClr val="FFA531"/>
      </a:accent4>
      <a:accent5>
        <a:srgbClr val="E6001D"/>
      </a:accent5>
      <a:accent6>
        <a:srgbClr val="000000"/>
      </a:accent6>
      <a:hlink>
        <a:srgbClr val="002C1B"/>
      </a:hlink>
      <a:folHlink>
        <a:srgbClr val="62BA46"/>
      </a:folHlink>
    </a:clrScheme>
    <a:fontScheme name="Kriminalforsorgen">
      <a:majorFont>
        <a:latin typeface="Trebuchet MS"/>
        <a:ea typeface=""/>
        <a:cs typeface=""/>
      </a:majorFont>
      <a:minorFont>
        <a:latin typeface="Trebuchet MS"/>
        <a:ea typeface=""/>
        <a:cs typeface="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2"/>
  <sheetViews>
    <sheetView tabSelected="1" zoomScaleNormal="100" workbookViewId="0">
      <selection activeCell="F15" sqref="F15"/>
    </sheetView>
  </sheetViews>
  <sheetFormatPr defaultRowHeight="16.5" x14ac:dyDescent="0.3"/>
  <cols>
    <col min="1" max="1" width="3.125" customWidth="1"/>
    <col min="2" max="2" width="21.125" style="12" bestFit="1" customWidth="1"/>
    <col min="3" max="3" width="35.625" customWidth="1"/>
    <col min="4" max="28" width="8.5" customWidth="1"/>
  </cols>
  <sheetData>
    <row r="1" spans="1:5" x14ac:dyDescent="0.3">
      <c r="D1" s="68"/>
    </row>
    <row r="2" spans="1:5" ht="15.75" customHeight="1" x14ac:dyDescent="0.3">
      <c r="A2" s="17" t="s">
        <v>69</v>
      </c>
      <c r="B2" s="14"/>
      <c r="C2" s="14"/>
      <c r="D2" s="15"/>
      <c r="E2" s="15"/>
    </row>
    <row r="3" spans="1:5" ht="15.75" customHeight="1" x14ac:dyDescent="0.3">
      <c r="A3" s="17"/>
      <c r="B3" s="14"/>
      <c r="C3" s="14"/>
      <c r="D3" s="15"/>
      <c r="E3" s="15"/>
    </row>
    <row r="4" spans="1:5" ht="15.75" customHeight="1" x14ac:dyDescent="0.3">
      <c r="A4" s="18" t="s">
        <v>61</v>
      </c>
      <c r="B4" s="14"/>
      <c r="C4" s="14"/>
      <c r="D4" s="15"/>
      <c r="E4" s="15"/>
    </row>
    <row r="5" spans="1:5" ht="15.75" customHeight="1" x14ac:dyDescent="0.3">
      <c r="A5" s="18"/>
      <c r="B5" s="14"/>
      <c r="C5" s="14"/>
      <c r="D5" s="15"/>
      <c r="E5" s="15"/>
    </row>
    <row r="6" spans="1:5" ht="15.75" customHeight="1" x14ac:dyDescent="0.3">
      <c r="A6" s="13"/>
      <c r="B6" s="14"/>
      <c r="C6" s="14"/>
      <c r="D6" s="14"/>
      <c r="E6" s="14"/>
    </row>
    <row r="7" spans="1:5" ht="15.75" customHeight="1" x14ac:dyDescent="0.3">
      <c r="A7" s="19" t="s">
        <v>0</v>
      </c>
      <c r="B7" s="14"/>
      <c r="C7" s="3"/>
      <c r="D7" s="3"/>
      <c r="E7" s="3"/>
    </row>
    <row r="8" spans="1:5" ht="15.75" customHeight="1" x14ac:dyDescent="0.3">
      <c r="A8" s="13"/>
      <c r="B8" s="14"/>
      <c r="C8" s="20"/>
      <c r="D8" s="20"/>
      <c r="E8" s="14"/>
    </row>
    <row r="9" spans="1:5" ht="15.75" customHeight="1" x14ac:dyDescent="0.3">
      <c r="A9" s="13" t="s">
        <v>1</v>
      </c>
      <c r="B9" s="14"/>
      <c r="C9" s="3"/>
      <c r="D9" s="21" t="s">
        <v>2</v>
      </c>
      <c r="E9" s="3"/>
    </row>
    <row r="10" spans="1:5" ht="15.75" customHeight="1" x14ac:dyDescent="0.3">
      <c r="A10" s="13"/>
      <c r="B10" s="14"/>
      <c r="C10" s="14"/>
      <c r="D10" s="14"/>
      <c r="E10" s="14"/>
    </row>
    <row r="11" spans="1:5" ht="15.75" customHeight="1" x14ac:dyDescent="0.3">
      <c r="A11" s="13" t="s">
        <v>3</v>
      </c>
      <c r="B11" s="14"/>
      <c r="C11" s="3"/>
      <c r="D11" s="14"/>
      <c r="E11" s="14"/>
    </row>
    <row r="12" spans="1:5" ht="15.75" customHeight="1" x14ac:dyDescent="0.3">
      <c r="A12" s="13" t="s">
        <v>4</v>
      </c>
      <c r="B12" s="14"/>
      <c r="C12" s="3"/>
      <c r="D12" s="14"/>
      <c r="E12" s="14"/>
    </row>
    <row r="13" spans="1:5" ht="15.75" customHeight="1" x14ac:dyDescent="0.3">
      <c r="A13" s="13" t="s">
        <v>5</v>
      </c>
      <c r="B13" s="14"/>
      <c r="C13" s="3"/>
      <c r="D13" s="14"/>
      <c r="E13" s="14"/>
    </row>
    <row r="14" spans="1:5" ht="15.75" customHeight="1" x14ac:dyDescent="0.3">
      <c r="A14" s="13" t="s">
        <v>6</v>
      </c>
      <c r="B14" s="14"/>
      <c r="C14" s="3"/>
      <c r="D14" s="14"/>
      <c r="E14" s="14"/>
    </row>
    <row r="15" spans="1:5" x14ac:dyDescent="0.3">
      <c r="D15" s="68"/>
    </row>
    <row r="16" spans="1:5" x14ac:dyDescent="0.3">
      <c r="D16" s="68"/>
    </row>
    <row r="17" spans="1:28" x14ac:dyDescent="0.3">
      <c r="D17" s="68"/>
    </row>
    <row r="18" spans="1:28" ht="17.25" thickBot="1" x14ac:dyDescent="0.35">
      <c r="A18" s="16" t="s">
        <v>83</v>
      </c>
      <c r="B18" s="11"/>
      <c r="C18" s="4"/>
      <c r="D18" s="1"/>
      <c r="E18" s="1"/>
      <c r="F18" s="2"/>
      <c r="G18" s="1"/>
      <c r="H18" s="1"/>
      <c r="I18" s="2"/>
      <c r="J18" s="1"/>
      <c r="K18" s="1"/>
      <c r="L18" s="2"/>
      <c r="M18" s="1"/>
      <c r="N18" s="1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28" ht="13.5" customHeight="1" x14ac:dyDescent="0.3">
      <c r="A19" s="5"/>
      <c r="B19" s="22"/>
      <c r="C19" s="23"/>
      <c r="D19" s="168" t="s">
        <v>7</v>
      </c>
      <c r="E19" s="169"/>
      <c r="F19" s="170"/>
      <c r="G19" s="168" t="s">
        <v>82</v>
      </c>
      <c r="H19" s="169"/>
      <c r="I19" s="170"/>
      <c r="J19" s="168" t="s">
        <v>8</v>
      </c>
      <c r="K19" s="169"/>
      <c r="L19" s="170"/>
      <c r="M19" s="168" t="s">
        <v>62</v>
      </c>
      <c r="N19" s="169"/>
      <c r="O19" s="170"/>
      <c r="P19" s="168" t="s">
        <v>63</v>
      </c>
      <c r="Q19" s="169"/>
      <c r="R19" s="170"/>
      <c r="S19" s="168" t="s">
        <v>64</v>
      </c>
      <c r="T19" s="169"/>
      <c r="U19" s="170"/>
      <c r="V19" s="168" t="s">
        <v>65</v>
      </c>
      <c r="W19" s="169"/>
      <c r="X19" s="170"/>
      <c r="Y19" s="56" t="s">
        <v>9</v>
      </c>
    </row>
    <row r="20" spans="1:28" ht="13.5" customHeight="1" x14ac:dyDescent="0.3">
      <c r="A20" s="6"/>
      <c r="B20" s="24" t="s">
        <v>10</v>
      </c>
      <c r="C20" s="25" t="s">
        <v>57</v>
      </c>
      <c r="D20" s="57" t="s">
        <v>14</v>
      </c>
      <c r="E20" s="58" t="s">
        <v>12</v>
      </c>
      <c r="F20" s="59" t="s">
        <v>13</v>
      </c>
      <c r="G20" s="57" t="s">
        <v>14</v>
      </c>
      <c r="H20" s="58" t="s">
        <v>12</v>
      </c>
      <c r="I20" s="59" t="s">
        <v>13</v>
      </c>
      <c r="J20" s="57" t="s">
        <v>11</v>
      </c>
      <c r="K20" s="58" t="s">
        <v>12</v>
      </c>
      <c r="L20" s="59" t="s">
        <v>13</v>
      </c>
      <c r="M20" s="57" t="s">
        <v>11</v>
      </c>
      <c r="N20" s="58" t="s">
        <v>12</v>
      </c>
      <c r="O20" s="59" t="s">
        <v>13</v>
      </c>
      <c r="P20" s="57" t="s">
        <v>11</v>
      </c>
      <c r="Q20" s="58" t="s">
        <v>12</v>
      </c>
      <c r="R20" s="59" t="s">
        <v>13</v>
      </c>
      <c r="S20" s="57" t="s">
        <v>11</v>
      </c>
      <c r="T20" s="58" t="s">
        <v>12</v>
      </c>
      <c r="U20" s="59" t="s">
        <v>13</v>
      </c>
      <c r="V20" s="57" t="s">
        <v>11</v>
      </c>
      <c r="W20" s="58" t="s">
        <v>12</v>
      </c>
      <c r="X20" s="59" t="s">
        <v>13</v>
      </c>
      <c r="Y20" s="60"/>
    </row>
    <row r="21" spans="1:28" ht="13.5" customHeight="1" x14ac:dyDescent="0.3">
      <c r="A21" s="7"/>
      <c r="B21" s="26"/>
      <c r="C21" s="27"/>
      <c r="D21" s="61" t="s">
        <v>15</v>
      </c>
      <c r="E21" s="62" t="s">
        <v>15</v>
      </c>
      <c r="F21" s="63" t="s">
        <v>16</v>
      </c>
      <c r="G21" s="61" t="s">
        <v>15</v>
      </c>
      <c r="H21" s="62" t="s">
        <v>15</v>
      </c>
      <c r="I21" s="63" t="s">
        <v>16</v>
      </c>
      <c r="J21" s="61" t="s">
        <v>15</v>
      </c>
      <c r="K21" s="62" t="s">
        <v>15</v>
      </c>
      <c r="L21" s="63" t="s">
        <v>16</v>
      </c>
      <c r="M21" s="61" t="s">
        <v>15</v>
      </c>
      <c r="N21" s="62" t="s">
        <v>15</v>
      </c>
      <c r="O21" s="63" t="s">
        <v>16</v>
      </c>
      <c r="P21" s="61" t="s">
        <v>15</v>
      </c>
      <c r="Q21" s="62" t="s">
        <v>15</v>
      </c>
      <c r="R21" s="63" t="s">
        <v>16</v>
      </c>
      <c r="S21" s="61" t="s">
        <v>15</v>
      </c>
      <c r="T21" s="62" t="s">
        <v>15</v>
      </c>
      <c r="U21" s="63" t="s">
        <v>16</v>
      </c>
      <c r="V21" s="61" t="s">
        <v>15</v>
      </c>
      <c r="W21" s="62" t="s">
        <v>15</v>
      </c>
      <c r="X21" s="63" t="s">
        <v>16</v>
      </c>
      <c r="Y21" s="64" t="s">
        <v>17</v>
      </c>
    </row>
    <row r="22" spans="1:28" ht="13.5" customHeight="1" x14ac:dyDescent="0.3">
      <c r="A22" s="8"/>
      <c r="B22" s="28"/>
      <c r="C22" s="29"/>
      <c r="D22" s="65" t="s">
        <v>18</v>
      </c>
      <c r="E22" s="66" t="s">
        <v>18</v>
      </c>
      <c r="F22" s="67"/>
      <c r="G22" s="65" t="s">
        <v>18</v>
      </c>
      <c r="H22" s="66" t="s">
        <v>18</v>
      </c>
      <c r="I22" s="67"/>
      <c r="J22" s="65" t="s">
        <v>18</v>
      </c>
      <c r="K22" s="66" t="s">
        <v>18</v>
      </c>
      <c r="L22" s="67"/>
      <c r="M22" s="65" t="s">
        <v>18</v>
      </c>
      <c r="N22" s="66" t="s">
        <v>18</v>
      </c>
      <c r="O22" s="67"/>
      <c r="P22" s="65" t="s">
        <v>18</v>
      </c>
      <c r="Q22" s="66" t="s">
        <v>18</v>
      </c>
      <c r="R22" s="67"/>
      <c r="S22" s="65" t="s">
        <v>18</v>
      </c>
      <c r="T22" s="66" t="s">
        <v>18</v>
      </c>
      <c r="U22" s="67"/>
      <c r="V22" s="65" t="s">
        <v>18</v>
      </c>
      <c r="W22" s="66" t="s">
        <v>18</v>
      </c>
      <c r="X22" s="67"/>
      <c r="Y22" s="64" t="s">
        <v>16</v>
      </c>
    </row>
    <row r="23" spans="1:28" s="77" customFormat="1" ht="13.5" customHeight="1" x14ac:dyDescent="0.3">
      <c r="A23" s="8"/>
      <c r="B23" s="31" t="s">
        <v>19</v>
      </c>
      <c r="C23" s="69"/>
      <c r="D23" s="70"/>
      <c r="E23" s="71"/>
      <c r="F23" s="72">
        <f>SUM(F24:F31)</f>
        <v>0</v>
      </c>
      <c r="G23" s="70"/>
      <c r="H23" s="71"/>
      <c r="I23" s="72">
        <f>SUM(I24:I31)</f>
        <v>0</v>
      </c>
      <c r="J23" s="70"/>
      <c r="K23" s="71"/>
      <c r="L23" s="72">
        <f>SUM(L24:L31)</f>
        <v>0</v>
      </c>
      <c r="M23" s="70"/>
      <c r="N23" s="71"/>
      <c r="O23" s="72">
        <f>SUM(O24:O31)</f>
        <v>0</v>
      </c>
      <c r="P23" s="70"/>
      <c r="Q23" s="71"/>
      <c r="R23" s="72">
        <f t="shared" ref="R23" si="0">SUM(R24:R31)</f>
        <v>0</v>
      </c>
      <c r="S23" s="70"/>
      <c r="T23" s="71"/>
      <c r="U23" s="72">
        <f t="shared" ref="U23" si="1">SUM(U24:U31)</f>
        <v>0</v>
      </c>
      <c r="V23" s="70"/>
      <c r="W23" s="71"/>
      <c r="X23" s="72">
        <f t="shared" ref="X23" si="2">SUM(X24:X31)</f>
        <v>0</v>
      </c>
      <c r="Y23" s="162">
        <f>SUM(Y24:Y31)</f>
        <v>0</v>
      </c>
    </row>
    <row r="24" spans="1:28" x14ac:dyDescent="0.3">
      <c r="A24" s="9"/>
      <c r="B24" s="150" t="s">
        <v>20</v>
      </c>
      <c r="C24" s="30"/>
      <c r="D24" s="36"/>
      <c r="E24" s="37"/>
      <c r="F24" s="38">
        <f t="shared" ref="F24:F31" si="3">D24*E24</f>
        <v>0</v>
      </c>
      <c r="G24" s="36"/>
      <c r="H24" s="37"/>
      <c r="I24" s="38">
        <f t="shared" ref="I24:I31" si="4">G24*H24</f>
        <v>0</v>
      </c>
      <c r="J24" s="36"/>
      <c r="K24" s="37"/>
      <c r="L24" s="38">
        <f t="shared" ref="L24:L31" si="5">J24*K24</f>
        <v>0</v>
      </c>
      <c r="M24" s="36"/>
      <c r="N24" s="37"/>
      <c r="O24" s="38">
        <f t="shared" ref="O24:O31" si="6">M24*N24</f>
        <v>0</v>
      </c>
      <c r="P24" s="36"/>
      <c r="Q24" s="37"/>
      <c r="R24" s="38">
        <f t="shared" ref="R24:R31" si="7">P24*Q24</f>
        <v>0</v>
      </c>
      <c r="S24" s="36"/>
      <c r="T24" s="37"/>
      <c r="U24" s="38">
        <f t="shared" ref="U24:U31" si="8">S24*T24</f>
        <v>0</v>
      </c>
      <c r="V24" s="36"/>
      <c r="W24" s="37"/>
      <c r="X24" s="38">
        <f t="shared" ref="X24:X31" si="9">V24*W24</f>
        <v>0</v>
      </c>
      <c r="Y24" s="39">
        <f>F24+I24+L24+O24+R24+U24+X24</f>
        <v>0</v>
      </c>
    </row>
    <row r="25" spans="1:28" x14ac:dyDescent="0.3">
      <c r="A25" s="9"/>
      <c r="B25" s="150" t="s">
        <v>21</v>
      </c>
      <c r="C25" s="30"/>
      <c r="D25" s="36"/>
      <c r="E25" s="37"/>
      <c r="F25" s="38">
        <f t="shared" si="3"/>
        <v>0</v>
      </c>
      <c r="G25" s="36"/>
      <c r="H25" s="37"/>
      <c r="I25" s="38">
        <f t="shared" si="4"/>
        <v>0</v>
      </c>
      <c r="J25" s="36"/>
      <c r="K25" s="37"/>
      <c r="L25" s="38">
        <f t="shared" si="5"/>
        <v>0</v>
      </c>
      <c r="M25" s="36"/>
      <c r="N25" s="37"/>
      <c r="O25" s="38">
        <f t="shared" si="6"/>
        <v>0</v>
      </c>
      <c r="P25" s="36"/>
      <c r="Q25" s="37"/>
      <c r="R25" s="38">
        <f t="shared" si="7"/>
        <v>0</v>
      </c>
      <c r="S25" s="36"/>
      <c r="T25" s="37"/>
      <c r="U25" s="38">
        <f t="shared" si="8"/>
        <v>0</v>
      </c>
      <c r="V25" s="36"/>
      <c r="W25" s="37"/>
      <c r="X25" s="38">
        <f t="shared" si="9"/>
        <v>0</v>
      </c>
      <c r="Y25" s="39">
        <f t="shared" ref="Y25:Y31" si="10">F25+I25+L25+O25+R25+U25+X25</f>
        <v>0</v>
      </c>
    </row>
    <row r="26" spans="1:28" x14ac:dyDescent="0.3">
      <c r="A26" s="9"/>
      <c r="B26" s="150" t="s">
        <v>22</v>
      </c>
      <c r="C26" s="30"/>
      <c r="D26" s="36"/>
      <c r="E26" s="37"/>
      <c r="F26" s="38">
        <f t="shared" si="3"/>
        <v>0</v>
      </c>
      <c r="G26" s="36"/>
      <c r="H26" s="37"/>
      <c r="I26" s="38">
        <f t="shared" si="4"/>
        <v>0</v>
      </c>
      <c r="J26" s="36"/>
      <c r="K26" s="37"/>
      <c r="L26" s="38">
        <f t="shared" si="5"/>
        <v>0</v>
      </c>
      <c r="M26" s="36"/>
      <c r="N26" s="37"/>
      <c r="O26" s="38">
        <f t="shared" si="6"/>
        <v>0</v>
      </c>
      <c r="P26" s="36"/>
      <c r="Q26" s="37"/>
      <c r="R26" s="38">
        <f t="shared" si="7"/>
        <v>0</v>
      </c>
      <c r="S26" s="36"/>
      <c r="T26" s="37"/>
      <c r="U26" s="38">
        <f t="shared" si="8"/>
        <v>0</v>
      </c>
      <c r="V26" s="36"/>
      <c r="W26" s="37"/>
      <c r="X26" s="38">
        <f t="shared" si="9"/>
        <v>0</v>
      </c>
      <c r="Y26" s="39">
        <f t="shared" si="10"/>
        <v>0</v>
      </c>
    </row>
    <row r="27" spans="1:28" ht="13.5" customHeight="1" x14ac:dyDescent="0.3">
      <c r="A27" s="9"/>
      <c r="B27" s="150" t="s">
        <v>23</v>
      </c>
      <c r="C27" s="30"/>
      <c r="D27" s="36"/>
      <c r="E27" s="37"/>
      <c r="F27" s="38">
        <f t="shared" si="3"/>
        <v>0</v>
      </c>
      <c r="G27" s="36"/>
      <c r="H27" s="37"/>
      <c r="I27" s="38">
        <f t="shared" si="4"/>
        <v>0</v>
      </c>
      <c r="J27" s="36"/>
      <c r="K27" s="37"/>
      <c r="L27" s="38">
        <f t="shared" si="5"/>
        <v>0</v>
      </c>
      <c r="M27" s="36"/>
      <c r="N27" s="37"/>
      <c r="O27" s="38">
        <f t="shared" si="6"/>
        <v>0</v>
      </c>
      <c r="P27" s="36"/>
      <c r="Q27" s="37"/>
      <c r="R27" s="38">
        <f t="shared" si="7"/>
        <v>0</v>
      </c>
      <c r="S27" s="36"/>
      <c r="T27" s="37"/>
      <c r="U27" s="38">
        <f t="shared" si="8"/>
        <v>0</v>
      </c>
      <c r="V27" s="36"/>
      <c r="W27" s="37"/>
      <c r="X27" s="38">
        <f t="shared" si="9"/>
        <v>0</v>
      </c>
      <c r="Y27" s="39">
        <f t="shared" si="10"/>
        <v>0</v>
      </c>
    </row>
    <row r="28" spans="1:28" ht="13.5" customHeight="1" x14ac:dyDescent="0.3">
      <c r="A28" s="9"/>
      <c r="B28" s="150" t="s">
        <v>24</v>
      </c>
      <c r="C28" s="30"/>
      <c r="D28" s="36"/>
      <c r="E28" s="37"/>
      <c r="F28" s="38">
        <f t="shared" si="3"/>
        <v>0</v>
      </c>
      <c r="G28" s="36"/>
      <c r="H28" s="37"/>
      <c r="I28" s="38">
        <f t="shared" si="4"/>
        <v>0</v>
      </c>
      <c r="J28" s="36"/>
      <c r="K28" s="37"/>
      <c r="L28" s="38">
        <f t="shared" si="5"/>
        <v>0</v>
      </c>
      <c r="M28" s="36"/>
      <c r="N28" s="37"/>
      <c r="O28" s="38">
        <f t="shared" si="6"/>
        <v>0</v>
      </c>
      <c r="P28" s="36"/>
      <c r="Q28" s="37"/>
      <c r="R28" s="38">
        <f t="shared" si="7"/>
        <v>0</v>
      </c>
      <c r="S28" s="36"/>
      <c r="T28" s="37"/>
      <c r="U28" s="38">
        <f t="shared" si="8"/>
        <v>0</v>
      </c>
      <c r="V28" s="36"/>
      <c r="W28" s="37"/>
      <c r="X28" s="38">
        <f t="shared" si="9"/>
        <v>0</v>
      </c>
      <c r="Y28" s="39">
        <f t="shared" si="10"/>
        <v>0</v>
      </c>
    </row>
    <row r="29" spans="1:28" ht="13.5" customHeight="1" x14ac:dyDescent="0.3">
      <c r="A29" s="9"/>
      <c r="B29" s="150" t="s">
        <v>25</v>
      </c>
      <c r="C29" s="30"/>
      <c r="D29" s="36"/>
      <c r="E29" s="37"/>
      <c r="F29" s="38">
        <f t="shared" si="3"/>
        <v>0</v>
      </c>
      <c r="G29" s="36"/>
      <c r="H29" s="37"/>
      <c r="I29" s="38">
        <f t="shared" si="4"/>
        <v>0</v>
      </c>
      <c r="J29" s="36"/>
      <c r="K29" s="37"/>
      <c r="L29" s="38">
        <f t="shared" si="5"/>
        <v>0</v>
      </c>
      <c r="M29" s="36"/>
      <c r="N29" s="37"/>
      <c r="O29" s="38">
        <f t="shared" si="6"/>
        <v>0</v>
      </c>
      <c r="P29" s="36"/>
      <c r="Q29" s="37"/>
      <c r="R29" s="38">
        <f t="shared" si="7"/>
        <v>0</v>
      </c>
      <c r="S29" s="36"/>
      <c r="T29" s="37"/>
      <c r="U29" s="38">
        <f t="shared" si="8"/>
        <v>0</v>
      </c>
      <c r="V29" s="36"/>
      <c r="W29" s="37"/>
      <c r="X29" s="38">
        <f t="shared" si="9"/>
        <v>0</v>
      </c>
      <c r="Y29" s="39">
        <f t="shared" si="10"/>
        <v>0</v>
      </c>
    </row>
    <row r="30" spans="1:28" ht="13.5" customHeight="1" x14ac:dyDescent="0.3">
      <c r="A30" s="9"/>
      <c r="B30" s="150" t="s">
        <v>26</v>
      </c>
      <c r="C30" s="30"/>
      <c r="D30" s="36"/>
      <c r="E30" s="37"/>
      <c r="F30" s="38">
        <f t="shared" si="3"/>
        <v>0</v>
      </c>
      <c r="G30" s="36"/>
      <c r="H30" s="37"/>
      <c r="I30" s="38">
        <f t="shared" si="4"/>
        <v>0</v>
      </c>
      <c r="J30" s="36"/>
      <c r="K30" s="37"/>
      <c r="L30" s="38">
        <f t="shared" si="5"/>
        <v>0</v>
      </c>
      <c r="M30" s="36"/>
      <c r="N30" s="37"/>
      <c r="O30" s="38">
        <f t="shared" si="6"/>
        <v>0</v>
      </c>
      <c r="P30" s="36"/>
      <c r="Q30" s="37"/>
      <c r="R30" s="38">
        <f t="shared" si="7"/>
        <v>0</v>
      </c>
      <c r="S30" s="36"/>
      <c r="T30" s="37"/>
      <c r="U30" s="38">
        <f t="shared" si="8"/>
        <v>0</v>
      </c>
      <c r="V30" s="36"/>
      <c r="W30" s="37"/>
      <c r="X30" s="38">
        <f t="shared" si="9"/>
        <v>0</v>
      </c>
      <c r="Y30" s="39">
        <f t="shared" si="10"/>
        <v>0</v>
      </c>
    </row>
    <row r="31" spans="1:28" ht="13.5" customHeight="1" x14ac:dyDescent="0.3">
      <c r="A31" s="9"/>
      <c r="B31" s="150" t="s">
        <v>27</v>
      </c>
      <c r="C31" s="30"/>
      <c r="D31" s="36"/>
      <c r="E31" s="37"/>
      <c r="F31" s="38">
        <f t="shared" si="3"/>
        <v>0</v>
      </c>
      <c r="G31" s="36"/>
      <c r="H31" s="37"/>
      <c r="I31" s="38">
        <f t="shared" si="4"/>
        <v>0</v>
      </c>
      <c r="J31" s="36"/>
      <c r="K31" s="37"/>
      <c r="L31" s="38">
        <f t="shared" si="5"/>
        <v>0</v>
      </c>
      <c r="M31" s="36"/>
      <c r="N31" s="37"/>
      <c r="O31" s="38">
        <f t="shared" si="6"/>
        <v>0</v>
      </c>
      <c r="P31" s="36"/>
      <c r="Q31" s="37"/>
      <c r="R31" s="38">
        <f t="shared" si="7"/>
        <v>0</v>
      </c>
      <c r="S31" s="36"/>
      <c r="T31" s="37"/>
      <c r="U31" s="38">
        <f t="shared" si="8"/>
        <v>0</v>
      </c>
      <c r="V31" s="36"/>
      <c r="W31" s="37"/>
      <c r="X31" s="38">
        <f t="shared" si="9"/>
        <v>0</v>
      </c>
      <c r="Y31" s="39">
        <f t="shared" si="10"/>
        <v>0</v>
      </c>
    </row>
    <row r="32" spans="1:28" ht="13.5" customHeight="1" x14ac:dyDescent="0.3">
      <c r="A32" s="9"/>
      <c r="B32" s="151" t="s">
        <v>28</v>
      </c>
      <c r="C32" s="73"/>
      <c r="D32" s="74"/>
      <c r="E32" s="75"/>
      <c r="F32" s="76">
        <f>SUM(F33:F37)</f>
        <v>0</v>
      </c>
      <c r="G32" s="74"/>
      <c r="H32" s="75"/>
      <c r="I32" s="76">
        <f>SUM(I33:I37)</f>
        <v>0</v>
      </c>
      <c r="J32" s="74"/>
      <c r="K32" s="75"/>
      <c r="L32" s="76">
        <f>SUM(L33:L37)</f>
        <v>0</v>
      </c>
      <c r="M32" s="74"/>
      <c r="N32" s="75"/>
      <c r="O32" s="76">
        <f>SUM(O33:O37)</f>
        <v>0</v>
      </c>
      <c r="P32" s="74"/>
      <c r="Q32" s="75"/>
      <c r="R32" s="76">
        <f>SUM(R33:R37)</f>
        <v>0</v>
      </c>
      <c r="S32" s="74"/>
      <c r="T32" s="75"/>
      <c r="U32" s="76">
        <f>SUM(U33:U37)</f>
        <v>0</v>
      </c>
      <c r="V32" s="74"/>
      <c r="W32" s="75"/>
      <c r="X32" s="76">
        <f>SUM(X33:X37)</f>
        <v>0</v>
      </c>
      <c r="Y32" s="76">
        <f>SUM(Y33:Y37)</f>
        <v>0</v>
      </c>
    </row>
    <row r="33" spans="1:25" x14ac:dyDescent="0.3">
      <c r="A33" s="9"/>
      <c r="B33" s="150" t="s">
        <v>29</v>
      </c>
      <c r="C33" s="30"/>
      <c r="D33" s="36"/>
      <c r="E33" s="37"/>
      <c r="F33" s="38">
        <f t="shared" ref="F33:F37" si="11">D33*E33</f>
        <v>0</v>
      </c>
      <c r="G33" s="36"/>
      <c r="H33" s="37"/>
      <c r="I33" s="38">
        <f t="shared" ref="I33:I37" si="12">G33*H33</f>
        <v>0</v>
      </c>
      <c r="J33" s="36"/>
      <c r="K33" s="37"/>
      <c r="L33" s="38">
        <f t="shared" ref="L33:L37" si="13">J33*K33</f>
        <v>0</v>
      </c>
      <c r="M33" s="36"/>
      <c r="N33" s="37"/>
      <c r="O33" s="38">
        <f t="shared" ref="O33:O37" si="14">M33*N33</f>
        <v>0</v>
      </c>
      <c r="P33" s="36"/>
      <c r="Q33" s="37"/>
      <c r="R33" s="38">
        <f>P33*Q33</f>
        <v>0</v>
      </c>
      <c r="S33" s="36"/>
      <c r="T33" s="37"/>
      <c r="U33" s="38">
        <f t="shared" ref="U33:U37" si="15">S33*T33</f>
        <v>0</v>
      </c>
      <c r="V33" s="36"/>
      <c r="W33" s="37"/>
      <c r="X33" s="38">
        <f t="shared" ref="X33:X37" si="16">V33*W33</f>
        <v>0</v>
      </c>
      <c r="Y33" s="39">
        <f>+F33+I33+L33+O33+R33+U33+X33</f>
        <v>0</v>
      </c>
    </row>
    <row r="34" spans="1:25" ht="13.5" customHeight="1" x14ac:dyDescent="0.3">
      <c r="A34" s="9"/>
      <c r="B34" s="150" t="s">
        <v>30</v>
      </c>
      <c r="C34" s="30"/>
      <c r="D34" s="36"/>
      <c r="E34" s="37"/>
      <c r="F34" s="38">
        <f t="shared" si="11"/>
        <v>0</v>
      </c>
      <c r="G34" s="36"/>
      <c r="H34" s="37"/>
      <c r="I34" s="38">
        <f t="shared" si="12"/>
        <v>0</v>
      </c>
      <c r="J34" s="36"/>
      <c r="K34" s="37"/>
      <c r="L34" s="38">
        <f t="shared" si="13"/>
        <v>0</v>
      </c>
      <c r="M34" s="36"/>
      <c r="N34" s="37"/>
      <c r="O34" s="38">
        <f t="shared" si="14"/>
        <v>0</v>
      </c>
      <c r="P34" s="36"/>
      <c r="Q34" s="37"/>
      <c r="R34" s="38">
        <f>P34*Q34</f>
        <v>0</v>
      </c>
      <c r="S34" s="36"/>
      <c r="T34" s="37"/>
      <c r="U34" s="38">
        <f t="shared" si="15"/>
        <v>0</v>
      </c>
      <c r="V34" s="36"/>
      <c r="W34" s="37"/>
      <c r="X34" s="38">
        <f t="shared" si="16"/>
        <v>0</v>
      </c>
      <c r="Y34" s="39">
        <f t="shared" ref="Y34:Y37" si="17">+F34+I34+L34+O34+R34+U34+X34</f>
        <v>0</v>
      </c>
    </row>
    <row r="35" spans="1:25" ht="13.5" customHeight="1" x14ac:dyDescent="0.3">
      <c r="A35" s="9"/>
      <c r="B35" s="150" t="s">
        <v>31</v>
      </c>
      <c r="C35" s="30"/>
      <c r="D35" s="40"/>
      <c r="E35" s="37"/>
      <c r="F35" s="38">
        <f t="shared" si="11"/>
        <v>0</v>
      </c>
      <c r="G35" s="40"/>
      <c r="H35" s="37"/>
      <c r="I35" s="38">
        <f t="shared" si="12"/>
        <v>0</v>
      </c>
      <c r="J35" s="40"/>
      <c r="K35" s="37"/>
      <c r="L35" s="38">
        <f t="shared" si="13"/>
        <v>0</v>
      </c>
      <c r="M35" s="40"/>
      <c r="N35" s="37"/>
      <c r="O35" s="38">
        <f t="shared" si="14"/>
        <v>0</v>
      </c>
      <c r="P35" s="40"/>
      <c r="Q35" s="37"/>
      <c r="R35" s="38">
        <f t="shared" ref="R35:R37" si="18">P35*Q35</f>
        <v>0</v>
      </c>
      <c r="S35" s="40"/>
      <c r="T35" s="37"/>
      <c r="U35" s="38">
        <f t="shared" si="15"/>
        <v>0</v>
      </c>
      <c r="V35" s="40"/>
      <c r="W35" s="37"/>
      <c r="X35" s="38">
        <f t="shared" si="16"/>
        <v>0</v>
      </c>
      <c r="Y35" s="39">
        <f t="shared" si="17"/>
        <v>0</v>
      </c>
    </row>
    <row r="36" spans="1:25" ht="13.5" customHeight="1" x14ac:dyDescent="0.3">
      <c r="A36" s="9"/>
      <c r="B36" s="150" t="s">
        <v>32</v>
      </c>
      <c r="C36" s="30"/>
      <c r="D36" s="40"/>
      <c r="E36" s="37"/>
      <c r="F36" s="38">
        <f t="shared" si="11"/>
        <v>0</v>
      </c>
      <c r="G36" s="40"/>
      <c r="H36" s="37"/>
      <c r="I36" s="38">
        <f t="shared" si="12"/>
        <v>0</v>
      </c>
      <c r="J36" s="40"/>
      <c r="K36" s="37"/>
      <c r="L36" s="38">
        <f t="shared" si="13"/>
        <v>0</v>
      </c>
      <c r="M36" s="40"/>
      <c r="N36" s="37"/>
      <c r="O36" s="38">
        <f t="shared" si="14"/>
        <v>0</v>
      </c>
      <c r="P36" s="40"/>
      <c r="Q36" s="37"/>
      <c r="R36" s="38">
        <f t="shared" si="18"/>
        <v>0</v>
      </c>
      <c r="S36" s="40"/>
      <c r="T36" s="37"/>
      <c r="U36" s="38">
        <f t="shared" si="15"/>
        <v>0</v>
      </c>
      <c r="V36" s="40"/>
      <c r="W36" s="37"/>
      <c r="X36" s="38">
        <f t="shared" si="16"/>
        <v>0</v>
      </c>
      <c r="Y36" s="39">
        <f t="shared" si="17"/>
        <v>0</v>
      </c>
    </row>
    <row r="37" spans="1:25" ht="13.5" customHeight="1" x14ac:dyDescent="0.3">
      <c r="A37" s="9"/>
      <c r="B37" s="150" t="s">
        <v>33</v>
      </c>
      <c r="C37" s="30"/>
      <c r="D37" s="40"/>
      <c r="E37" s="37"/>
      <c r="F37" s="38">
        <f t="shared" si="11"/>
        <v>0</v>
      </c>
      <c r="G37" s="40"/>
      <c r="H37" s="37"/>
      <c r="I37" s="38">
        <f t="shared" si="12"/>
        <v>0</v>
      </c>
      <c r="J37" s="40"/>
      <c r="K37" s="37"/>
      <c r="L37" s="38">
        <f t="shared" si="13"/>
        <v>0</v>
      </c>
      <c r="M37" s="40"/>
      <c r="N37" s="37"/>
      <c r="O37" s="38">
        <f t="shared" si="14"/>
        <v>0</v>
      </c>
      <c r="P37" s="40"/>
      <c r="Q37" s="37"/>
      <c r="R37" s="38">
        <f t="shared" si="18"/>
        <v>0</v>
      </c>
      <c r="S37" s="40"/>
      <c r="T37" s="37"/>
      <c r="U37" s="38">
        <f t="shared" si="15"/>
        <v>0</v>
      </c>
      <c r="V37" s="40"/>
      <c r="W37" s="37"/>
      <c r="X37" s="38">
        <f t="shared" si="16"/>
        <v>0</v>
      </c>
      <c r="Y37" s="39">
        <f t="shared" si="17"/>
        <v>0</v>
      </c>
    </row>
    <row r="38" spans="1:25" ht="13.5" customHeight="1" x14ac:dyDescent="0.3">
      <c r="A38" s="9"/>
      <c r="B38" s="152" t="s">
        <v>34</v>
      </c>
      <c r="C38" s="32"/>
      <c r="D38" s="41"/>
      <c r="E38" s="42"/>
      <c r="F38" s="78">
        <f>SUM(F39:F41)</f>
        <v>0</v>
      </c>
      <c r="G38" s="42"/>
      <c r="H38" s="42"/>
      <c r="I38" s="78">
        <f>SUM(I39:I41)</f>
        <v>0</v>
      </c>
      <c r="J38" s="41"/>
      <c r="K38" s="42"/>
      <c r="L38" s="78">
        <f>SUM(L39:L41)</f>
        <v>0</v>
      </c>
      <c r="M38" s="41"/>
      <c r="N38" s="42"/>
      <c r="O38" s="78">
        <f>SUM(O39:O41)</f>
        <v>0</v>
      </c>
      <c r="P38" s="42"/>
      <c r="Q38" s="42"/>
      <c r="R38" s="78">
        <f>SUM(R39:R41)</f>
        <v>0</v>
      </c>
      <c r="S38" s="41"/>
      <c r="T38" s="42"/>
      <c r="U38" s="78">
        <f>SUM(U39:U41)</f>
        <v>0</v>
      </c>
      <c r="V38" s="41"/>
      <c r="W38" s="42"/>
      <c r="X38" s="78">
        <f>SUM(X39:X41)</f>
        <v>0</v>
      </c>
      <c r="Y38" s="76">
        <f>SUM(Y39:Y41)</f>
        <v>0</v>
      </c>
    </row>
    <row r="39" spans="1:25" x14ac:dyDescent="0.3">
      <c r="A39" s="9"/>
      <c r="B39" s="150" t="s">
        <v>35</v>
      </c>
      <c r="C39" s="30"/>
      <c r="D39" s="82"/>
      <c r="E39" s="83">
        <v>2.23</v>
      </c>
      <c r="F39" s="38">
        <f t="shared" ref="F39" si="19">D39*E39</f>
        <v>0</v>
      </c>
      <c r="G39" s="82"/>
      <c r="H39" s="83">
        <v>2.23</v>
      </c>
      <c r="I39" s="38">
        <f t="shared" ref="I39" si="20">G39*H39</f>
        <v>0</v>
      </c>
      <c r="J39" s="82"/>
      <c r="K39" s="83">
        <v>2.23</v>
      </c>
      <c r="L39" s="38">
        <f t="shared" ref="L39" si="21">J39*K39</f>
        <v>0</v>
      </c>
      <c r="M39" s="82"/>
      <c r="N39" s="83">
        <v>2.23</v>
      </c>
      <c r="O39" s="38">
        <f t="shared" ref="O39" si="22">M39*N39</f>
        <v>0</v>
      </c>
      <c r="P39" s="82"/>
      <c r="Q39" s="83">
        <v>2.23</v>
      </c>
      <c r="R39" s="38">
        <f>P39*Q39</f>
        <v>0</v>
      </c>
      <c r="S39" s="82"/>
      <c r="T39" s="83">
        <v>2.23</v>
      </c>
      <c r="U39" s="38">
        <f t="shared" ref="U39" si="23">S39*T39</f>
        <v>0</v>
      </c>
      <c r="V39" s="82"/>
      <c r="W39" s="83">
        <v>2.23</v>
      </c>
      <c r="X39" s="38">
        <f t="shared" ref="X39" si="24">V39*W39</f>
        <v>0</v>
      </c>
      <c r="Y39" s="39">
        <f>F39+I39+L39+O39+R39+U39+X39</f>
        <v>0</v>
      </c>
    </row>
    <row r="40" spans="1:25" ht="13.5" customHeight="1" x14ac:dyDescent="0.3">
      <c r="A40" s="9"/>
      <c r="B40" s="150" t="s">
        <v>36</v>
      </c>
      <c r="C40" s="30"/>
      <c r="D40" s="43"/>
      <c r="E40" s="44"/>
      <c r="F40" s="45"/>
      <c r="G40" s="43"/>
      <c r="H40" s="44"/>
      <c r="I40" s="45"/>
      <c r="J40" s="43"/>
      <c r="K40" s="44"/>
      <c r="L40" s="45"/>
      <c r="M40" s="43"/>
      <c r="N40" s="44"/>
      <c r="O40" s="45"/>
      <c r="P40" s="43"/>
      <c r="Q40" s="44"/>
      <c r="R40" s="45"/>
      <c r="S40" s="43"/>
      <c r="T40" s="44"/>
      <c r="U40" s="45"/>
      <c r="V40" s="43"/>
      <c r="W40" s="44"/>
      <c r="X40" s="45"/>
      <c r="Y40" s="39">
        <f>F40+I40+L40+O40+R40+U40+X40</f>
        <v>0</v>
      </c>
    </row>
    <row r="41" spans="1:25" x14ac:dyDescent="0.3">
      <c r="A41" s="9"/>
      <c r="B41" s="153" t="s">
        <v>58</v>
      </c>
      <c r="C41" s="30"/>
      <c r="D41" s="46"/>
      <c r="E41" s="44"/>
      <c r="F41" s="45"/>
      <c r="G41" s="46"/>
      <c r="H41" s="44"/>
      <c r="I41" s="45"/>
      <c r="J41" s="46"/>
      <c r="K41" s="44"/>
      <c r="L41" s="45"/>
      <c r="M41" s="46"/>
      <c r="N41" s="44"/>
      <c r="O41" s="45"/>
      <c r="P41" s="46"/>
      <c r="Q41" s="44"/>
      <c r="R41" s="45"/>
      <c r="S41" s="46"/>
      <c r="T41" s="44"/>
      <c r="U41" s="45"/>
      <c r="V41" s="46"/>
      <c r="W41" s="44"/>
      <c r="X41" s="45"/>
      <c r="Y41" s="39">
        <f>F41+I41+L41+O41+R41+U41+X41</f>
        <v>0</v>
      </c>
    </row>
    <row r="42" spans="1:25" ht="13.5" customHeight="1" x14ac:dyDescent="0.3">
      <c r="A42" s="9"/>
      <c r="B42" s="152" t="s">
        <v>37</v>
      </c>
      <c r="C42" s="32"/>
      <c r="D42" s="41"/>
      <c r="E42" s="42"/>
      <c r="F42" s="78">
        <f>SUM(F43:F44)</f>
        <v>0</v>
      </c>
      <c r="G42" s="41"/>
      <c r="H42" s="42"/>
      <c r="I42" s="78">
        <f>SUM(I43:I44)</f>
        <v>0</v>
      </c>
      <c r="J42" s="41"/>
      <c r="K42" s="42"/>
      <c r="L42" s="78">
        <f>SUM(L43:L44)</f>
        <v>0</v>
      </c>
      <c r="M42" s="41"/>
      <c r="N42" s="42"/>
      <c r="O42" s="78">
        <f>SUM(O43:O44)</f>
        <v>0</v>
      </c>
      <c r="P42" s="41"/>
      <c r="Q42" s="42"/>
      <c r="R42" s="78">
        <f>SUM(R43:R44)</f>
        <v>0</v>
      </c>
      <c r="S42" s="41"/>
      <c r="T42" s="42"/>
      <c r="U42" s="78">
        <f>SUM(U43:U44)</f>
        <v>0</v>
      </c>
      <c r="V42" s="41"/>
      <c r="W42" s="42"/>
      <c r="X42" s="78">
        <f>SUM(X43:X44)</f>
        <v>0</v>
      </c>
      <c r="Y42" s="76">
        <f>SUM(Y43:Y44)</f>
        <v>0</v>
      </c>
    </row>
    <row r="43" spans="1:25" ht="13.5" customHeight="1" x14ac:dyDescent="0.3">
      <c r="A43" s="9"/>
      <c r="B43" s="150" t="s">
        <v>38</v>
      </c>
      <c r="C43" s="30"/>
      <c r="D43" s="46"/>
      <c r="E43" s="44"/>
      <c r="F43" s="45"/>
      <c r="G43" s="46"/>
      <c r="H43" s="44"/>
      <c r="I43" s="45"/>
      <c r="J43" s="46"/>
      <c r="K43" s="44"/>
      <c r="L43" s="45"/>
      <c r="M43" s="46"/>
      <c r="N43" s="44"/>
      <c r="O43" s="45"/>
      <c r="P43" s="46"/>
      <c r="Q43" s="44"/>
      <c r="R43" s="45"/>
      <c r="S43" s="46"/>
      <c r="T43" s="44"/>
      <c r="U43" s="45"/>
      <c r="V43" s="46"/>
      <c r="W43" s="44"/>
      <c r="X43" s="45"/>
      <c r="Y43" s="39">
        <f>F43+I43+L43+O43+R43+U43+X43</f>
        <v>0</v>
      </c>
    </row>
    <row r="44" spans="1:25" x14ac:dyDescent="0.3">
      <c r="A44" s="9"/>
      <c r="B44" s="150" t="s">
        <v>39</v>
      </c>
      <c r="C44" s="30"/>
      <c r="D44" s="47"/>
      <c r="E44" s="44"/>
      <c r="F44" s="45"/>
      <c r="G44" s="47"/>
      <c r="H44" s="44"/>
      <c r="I44" s="45"/>
      <c r="J44" s="47"/>
      <c r="K44" s="44"/>
      <c r="L44" s="45"/>
      <c r="M44" s="47"/>
      <c r="N44" s="44"/>
      <c r="O44" s="45"/>
      <c r="P44" s="47"/>
      <c r="Q44" s="44"/>
      <c r="R44" s="45"/>
      <c r="S44" s="47"/>
      <c r="T44" s="44"/>
      <c r="U44" s="45"/>
      <c r="V44" s="47"/>
      <c r="W44" s="44"/>
      <c r="X44" s="45"/>
      <c r="Y44" s="39">
        <f>F44+I44+L44+O44+R44+U44+X44</f>
        <v>0</v>
      </c>
    </row>
    <row r="45" spans="1:25" ht="13.5" customHeight="1" x14ac:dyDescent="0.3">
      <c r="A45" s="10"/>
      <c r="B45" s="151" t="s">
        <v>40</v>
      </c>
      <c r="C45" s="32"/>
      <c r="D45" s="42"/>
      <c r="E45" s="42"/>
      <c r="F45" s="78">
        <f>SUM(F46:F56)</f>
        <v>0</v>
      </c>
      <c r="G45" s="42"/>
      <c r="H45" s="42"/>
      <c r="I45" s="78">
        <f>SUM(I46:I56)</f>
        <v>0</v>
      </c>
      <c r="J45" s="42"/>
      <c r="K45" s="42"/>
      <c r="L45" s="78">
        <f t="shared" ref="L45" si="25">SUM(L46:L56)</f>
        <v>0</v>
      </c>
      <c r="M45" s="42"/>
      <c r="N45" s="42"/>
      <c r="O45" s="78">
        <f t="shared" ref="O45" si="26">SUM(O46:O56)</f>
        <v>0</v>
      </c>
      <c r="P45" s="42"/>
      <c r="Q45" s="42"/>
      <c r="R45" s="78">
        <f t="shared" ref="R45" si="27">SUM(R46:R56)</f>
        <v>0</v>
      </c>
      <c r="S45" s="42"/>
      <c r="T45" s="42"/>
      <c r="U45" s="78">
        <f t="shared" ref="U45" si="28">SUM(U46:U56)</f>
        <v>0</v>
      </c>
      <c r="V45" s="42"/>
      <c r="W45" s="42"/>
      <c r="X45" s="78">
        <f t="shared" ref="X45" si="29">SUM(X46:X56)</f>
        <v>0</v>
      </c>
      <c r="Y45" s="76">
        <f>SUM(Y46:Y56)</f>
        <v>0</v>
      </c>
    </row>
    <row r="46" spans="1:25" x14ac:dyDescent="0.3">
      <c r="A46" s="9"/>
      <c r="B46" s="150" t="s">
        <v>41</v>
      </c>
      <c r="C46" s="30"/>
      <c r="D46" s="46"/>
      <c r="E46" s="44"/>
      <c r="F46" s="45"/>
      <c r="G46" s="46"/>
      <c r="H46" s="44"/>
      <c r="I46" s="45"/>
      <c r="J46" s="46"/>
      <c r="K46" s="44"/>
      <c r="L46" s="45"/>
      <c r="M46" s="46"/>
      <c r="N46" s="44"/>
      <c r="O46" s="45"/>
      <c r="P46" s="46"/>
      <c r="Q46" s="44"/>
      <c r="R46" s="45"/>
      <c r="S46" s="46"/>
      <c r="T46" s="44"/>
      <c r="U46" s="45"/>
      <c r="V46" s="46"/>
      <c r="W46" s="44"/>
      <c r="X46" s="45"/>
      <c r="Y46" s="39">
        <f t="shared" ref="Y46:Y56" si="30">F46+I46+L46+O46+R46+U46+X46</f>
        <v>0</v>
      </c>
    </row>
    <row r="47" spans="1:25" x14ac:dyDescent="0.3">
      <c r="A47" s="9"/>
      <c r="B47" s="150" t="s">
        <v>42</v>
      </c>
      <c r="C47" s="30"/>
      <c r="D47" s="46"/>
      <c r="E47" s="44"/>
      <c r="F47" s="45"/>
      <c r="G47" s="46"/>
      <c r="H47" s="44"/>
      <c r="I47" s="45"/>
      <c r="J47" s="46"/>
      <c r="K47" s="44"/>
      <c r="L47" s="45"/>
      <c r="M47" s="46"/>
      <c r="N47" s="44"/>
      <c r="O47" s="45"/>
      <c r="P47" s="46"/>
      <c r="Q47" s="44"/>
      <c r="R47" s="45"/>
      <c r="S47" s="46"/>
      <c r="T47" s="44"/>
      <c r="U47" s="45"/>
      <c r="V47" s="46"/>
      <c r="W47" s="44"/>
      <c r="X47" s="45"/>
      <c r="Y47" s="39">
        <f t="shared" si="30"/>
        <v>0</v>
      </c>
    </row>
    <row r="48" spans="1:25" x14ac:dyDescent="0.3">
      <c r="A48" s="9"/>
      <c r="B48" s="150" t="s">
        <v>43</v>
      </c>
      <c r="C48" s="30"/>
      <c r="D48" s="46"/>
      <c r="E48" s="44"/>
      <c r="F48" s="45"/>
      <c r="G48" s="46"/>
      <c r="H48" s="44"/>
      <c r="I48" s="45"/>
      <c r="J48" s="46"/>
      <c r="K48" s="44"/>
      <c r="L48" s="45"/>
      <c r="M48" s="46"/>
      <c r="N48" s="44"/>
      <c r="O48" s="45"/>
      <c r="P48" s="46"/>
      <c r="Q48" s="44"/>
      <c r="R48" s="45"/>
      <c r="S48" s="46"/>
      <c r="T48" s="44"/>
      <c r="U48" s="45"/>
      <c r="V48" s="46"/>
      <c r="W48" s="44"/>
      <c r="X48" s="45"/>
      <c r="Y48" s="39">
        <f t="shared" si="30"/>
        <v>0</v>
      </c>
    </row>
    <row r="49" spans="1:27" x14ac:dyDescent="0.3">
      <c r="A49" s="9"/>
      <c r="B49" s="150" t="s">
        <v>44</v>
      </c>
      <c r="C49" s="30"/>
      <c r="D49" s="46"/>
      <c r="E49" s="44"/>
      <c r="F49" s="45"/>
      <c r="G49" s="46"/>
      <c r="H49" s="44"/>
      <c r="I49" s="45"/>
      <c r="J49" s="46"/>
      <c r="K49" s="44"/>
      <c r="L49" s="45"/>
      <c r="M49" s="46"/>
      <c r="N49" s="44"/>
      <c r="O49" s="45"/>
      <c r="P49" s="46"/>
      <c r="Q49" s="44"/>
      <c r="R49" s="45"/>
      <c r="S49" s="46"/>
      <c r="T49" s="44"/>
      <c r="U49" s="45"/>
      <c r="V49" s="46"/>
      <c r="W49" s="44"/>
      <c r="X49" s="45"/>
      <c r="Y49" s="39">
        <f t="shared" si="30"/>
        <v>0</v>
      </c>
    </row>
    <row r="50" spans="1:27" x14ac:dyDescent="0.3">
      <c r="A50" s="9"/>
      <c r="B50" s="150" t="s">
        <v>45</v>
      </c>
      <c r="C50" s="30"/>
      <c r="D50" s="46"/>
      <c r="E50" s="44"/>
      <c r="F50" s="45"/>
      <c r="G50" s="46"/>
      <c r="H50" s="44"/>
      <c r="I50" s="45"/>
      <c r="J50" s="46"/>
      <c r="K50" s="44"/>
      <c r="L50" s="45"/>
      <c r="M50" s="46"/>
      <c r="N50" s="44"/>
      <c r="O50" s="45"/>
      <c r="P50" s="46"/>
      <c r="Q50" s="44"/>
      <c r="R50" s="45"/>
      <c r="S50" s="46"/>
      <c r="T50" s="44"/>
      <c r="U50" s="45"/>
      <c r="V50" s="46"/>
      <c r="W50" s="44"/>
      <c r="X50" s="45"/>
      <c r="Y50" s="39">
        <f t="shared" si="30"/>
        <v>0</v>
      </c>
    </row>
    <row r="51" spans="1:27" x14ac:dyDescent="0.3">
      <c r="A51" s="9"/>
      <c r="B51" s="150" t="s">
        <v>46</v>
      </c>
      <c r="C51" s="30"/>
      <c r="D51" s="46"/>
      <c r="E51" s="44"/>
      <c r="F51" s="45"/>
      <c r="G51" s="46"/>
      <c r="H51" s="44"/>
      <c r="I51" s="45"/>
      <c r="J51" s="46"/>
      <c r="K51" s="44"/>
      <c r="L51" s="45"/>
      <c r="M51" s="46"/>
      <c r="N51" s="44"/>
      <c r="O51" s="45"/>
      <c r="P51" s="46"/>
      <c r="Q51" s="44"/>
      <c r="R51" s="45"/>
      <c r="S51" s="46"/>
      <c r="T51" s="44"/>
      <c r="U51" s="45"/>
      <c r="V51" s="46"/>
      <c r="W51" s="44"/>
      <c r="X51" s="45"/>
      <c r="Y51" s="39">
        <f t="shared" si="30"/>
        <v>0</v>
      </c>
    </row>
    <row r="52" spans="1:27" ht="13.5" customHeight="1" x14ac:dyDescent="0.3">
      <c r="A52" s="9"/>
      <c r="B52" s="150" t="s">
        <v>47</v>
      </c>
      <c r="C52" s="30"/>
      <c r="D52" s="46"/>
      <c r="E52" s="44"/>
      <c r="F52" s="45"/>
      <c r="G52" s="46"/>
      <c r="H52" s="44"/>
      <c r="I52" s="45"/>
      <c r="J52" s="46"/>
      <c r="K52" s="44"/>
      <c r="L52" s="45"/>
      <c r="M52" s="46"/>
      <c r="N52" s="44"/>
      <c r="O52" s="45"/>
      <c r="P52" s="46"/>
      <c r="Q52" s="44"/>
      <c r="R52" s="45"/>
      <c r="S52" s="46"/>
      <c r="T52" s="44"/>
      <c r="U52" s="45"/>
      <c r="V52" s="46"/>
      <c r="W52" s="44"/>
      <c r="X52" s="45"/>
      <c r="Y52" s="39">
        <f t="shared" si="30"/>
        <v>0</v>
      </c>
    </row>
    <row r="53" spans="1:27" ht="13.5" customHeight="1" x14ac:dyDescent="0.3">
      <c r="A53" s="9"/>
      <c r="B53" s="150" t="s">
        <v>48</v>
      </c>
      <c r="C53" s="30"/>
      <c r="D53" s="46"/>
      <c r="E53" s="44"/>
      <c r="F53" s="45"/>
      <c r="G53" s="46"/>
      <c r="H53" s="44"/>
      <c r="I53" s="45"/>
      <c r="J53" s="46"/>
      <c r="K53" s="44"/>
      <c r="L53" s="45"/>
      <c r="M53" s="46"/>
      <c r="N53" s="44"/>
      <c r="O53" s="45"/>
      <c r="P53" s="46"/>
      <c r="Q53" s="44"/>
      <c r="R53" s="45"/>
      <c r="S53" s="46"/>
      <c r="T53" s="44"/>
      <c r="U53" s="45"/>
      <c r="V53" s="46"/>
      <c r="W53" s="44"/>
      <c r="X53" s="45"/>
      <c r="Y53" s="39">
        <f t="shared" si="30"/>
        <v>0</v>
      </c>
    </row>
    <row r="54" spans="1:27" ht="13.5" customHeight="1" x14ac:dyDescent="0.3">
      <c r="A54" s="9"/>
      <c r="B54" s="150" t="s">
        <v>49</v>
      </c>
      <c r="C54" s="30"/>
      <c r="D54" s="46"/>
      <c r="E54" s="44"/>
      <c r="F54" s="45"/>
      <c r="G54" s="46"/>
      <c r="H54" s="44"/>
      <c r="I54" s="45"/>
      <c r="J54" s="46"/>
      <c r="K54" s="44"/>
      <c r="L54" s="45"/>
      <c r="M54" s="46"/>
      <c r="N54" s="44"/>
      <c r="O54" s="45"/>
      <c r="P54" s="46"/>
      <c r="Q54" s="44"/>
      <c r="R54" s="45"/>
      <c r="S54" s="46"/>
      <c r="T54" s="44"/>
      <c r="U54" s="45"/>
      <c r="V54" s="46"/>
      <c r="W54" s="44"/>
      <c r="X54" s="45"/>
      <c r="Y54" s="39">
        <f t="shared" si="30"/>
        <v>0</v>
      </c>
    </row>
    <row r="55" spans="1:27" ht="13.5" customHeight="1" x14ac:dyDescent="0.3">
      <c r="A55" s="9"/>
      <c r="B55" s="150" t="s">
        <v>50</v>
      </c>
      <c r="C55" s="30"/>
      <c r="D55" s="46"/>
      <c r="E55" s="44"/>
      <c r="F55" s="45"/>
      <c r="G55" s="46"/>
      <c r="H55" s="44"/>
      <c r="I55" s="45"/>
      <c r="J55" s="46"/>
      <c r="K55" s="44"/>
      <c r="L55" s="45"/>
      <c r="M55" s="46"/>
      <c r="N55" s="44"/>
      <c r="O55" s="45"/>
      <c r="P55" s="46"/>
      <c r="Q55" s="44"/>
      <c r="R55" s="45"/>
      <c r="S55" s="46"/>
      <c r="T55" s="44"/>
      <c r="U55" s="45"/>
      <c r="V55" s="46"/>
      <c r="W55" s="44"/>
      <c r="X55" s="45"/>
      <c r="Y55" s="39">
        <f t="shared" si="30"/>
        <v>0</v>
      </c>
    </row>
    <row r="56" spans="1:27" ht="13.5" customHeight="1" x14ac:dyDescent="0.3">
      <c r="A56" s="9"/>
      <c r="B56" s="150" t="s">
        <v>51</v>
      </c>
      <c r="C56" s="30"/>
      <c r="D56" s="46"/>
      <c r="E56" s="44"/>
      <c r="F56" s="45"/>
      <c r="G56" s="46"/>
      <c r="H56" s="44"/>
      <c r="I56" s="45"/>
      <c r="J56" s="46"/>
      <c r="K56" s="44"/>
      <c r="L56" s="45"/>
      <c r="M56" s="46"/>
      <c r="N56" s="44"/>
      <c r="O56" s="45"/>
      <c r="P56" s="46"/>
      <c r="Q56" s="44"/>
      <c r="R56" s="45"/>
      <c r="S56" s="46"/>
      <c r="T56" s="44"/>
      <c r="U56" s="45"/>
      <c r="V56" s="46"/>
      <c r="W56" s="44"/>
      <c r="X56" s="45"/>
      <c r="Y56" s="39">
        <f t="shared" si="30"/>
        <v>0</v>
      </c>
    </row>
    <row r="57" spans="1:27" ht="13.5" customHeight="1" x14ac:dyDescent="0.3">
      <c r="A57" s="9"/>
      <c r="B57" s="154" t="s">
        <v>52</v>
      </c>
      <c r="C57" s="32"/>
      <c r="D57" s="48"/>
      <c r="E57" s="42"/>
      <c r="F57" s="79">
        <f>SUM(F58:F59)</f>
        <v>0</v>
      </c>
      <c r="G57" s="48"/>
      <c r="H57" s="42"/>
      <c r="I57" s="79">
        <f>SUM(I58:I59)</f>
        <v>0</v>
      </c>
      <c r="J57" s="48"/>
      <c r="K57" s="42"/>
      <c r="L57" s="79">
        <f>SUM(L58:L59)</f>
        <v>0</v>
      </c>
      <c r="M57" s="41"/>
      <c r="N57" s="42"/>
      <c r="O57" s="79">
        <f>SUM(O58:O59)</f>
        <v>0</v>
      </c>
      <c r="P57" s="48"/>
      <c r="Q57" s="42"/>
      <c r="R57" s="79">
        <f>SUM(R58:R59)</f>
        <v>0</v>
      </c>
      <c r="S57" s="41"/>
      <c r="T57" s="42"/>
      <c r="U57" s="79">
        <f>SUM(U58:U59)</f>
        <v>0</v>
      </c>
      <c r="V57" s="41"/>
      <c r="W57" s="42"/>
      <c r="X57" s="78">
        <f>SUM(X58:X59)</f>
        <v>0</v>
      </c>
      <c r="Y57" s="76">
        <f>SUM(Y58:Y59)</f>
        <v>0</v>
      </c>
    </row>
    <row r="58" spans="1:27" ht="13.5" customHeight="1" x14ac:dyDescent="0.3">
      <c r="A58" s="9"/>
      <c r="B58" s="150" t="s">
        <v>53</v>
      </c>
      <c r="C58" s="30"/>
      <c r="D58" s="46"/>
      <c r="E58" s="44"/>
      <c r="F58" s="45"/>
      <c r="G58" s="46"/>
      <c r="H58" s="44"/>
      <c r="I58" s="45"/>
      <c r="J58" s="46"/>
      <c r="K58" s="44"/>
      <c r="L58" s="45"/>
      <c r="M58" s="46"/>
      <c r="N58" s="44"/>
      <c r="O58" s="45"/>
      <c r="P58" s="46"/>
      <c r="Q58" s="44"/>
      <c r="R58" s="45"/>
      <c r="S58" s="46"/>
      <c r="T58" s="44"/>
      <c r="U58" s="45"/>
      <c r="V58" s="46"/>
      <c r="W58" s="44"/>
      <c r="X58" s="45"/>
      <c r="Y58" s="39">
        <f t="shared" ref="Y58:Y59" si="31">F58+I58+L58+O58+R58+U58+X58</f>
        <v>0</v>
      </c>
    </row>
    <row r="59" spans="1:27" ht="13.5" customHeight="1" x14ac:dyDescent="0.3">
      <c r="A59" s="9"/>
      <c r="B59" s="150" t="s">
        <v>54</v>
      </c>
      <c r="C59" s="30"/>
      <c r="D59" s="46"/>
      <c r="E59" s="44"/>
      <c r="F59" s="45"/>
      <c r="G59" s="46"/>
      <c r="H59" s="44"/>
      <c r="I59" s="45"/>
      <c r="J59" s="46"/>
      <c r="K59" s="44"/>
      <c r="L59" s="45"/>
      <c r="M59" s="46"/>
      <c r="N59" s="44"/>
      <c r="O59" s="45"/>
      <c r="P59" s="46"/>
      <c r="Q59" s="44"/>
      <c r="R59" s="45"/>
      <c r="S59" s="46"/>
      <c r="T59" s="44"/>
      <c r="U59" s="45"/>
      <c r="V59" s="46"/>
      <c r="W59" s="44"/>
      <c r="X59" s="45"/>
      <c r="Y59" s="39">
        <f t="shared" si="31"/>
        <v>0</v>
      </c>
    </row>
    <row r="60" spans="1:27" ht="13.5" customHeight="1" x14ac:dyDescent="0.3">
      <c r="A60" s="9"/>
      <c r="B60" s="151" t="s">
        <v>55</v>
      </c>
      <c r="C60" s="33"/>
      <c r="D60" s="48"/>
      <c r="E60" s="42"/>
      <c r="F60" s="79">
        <f>SUM(F61)</f>
        <v>0</v>
      </c>
      <c r="G60" s="48"/>
      <c r="H60" s="42"/>
      <c r="I60" s="79">
        <f>SUM(I61)</f>
        <v>0</v>
      </c>
      <c r="J60" s="48"/>
      <c r="K60" s="42"/>
      <c r="L60" s="79">
        <f>SUM(L61)</f>
        <v>0</v>
      </c>
      <c r="M60" s="48"/>
      <c r="N60" s="42"/>
      <c r="O60" s="79">
        <f>SUM(O61)</f>
        <v>0</v>
      </c>
      <c r="P60" s="48"/>
      <c r="Q60" s="42"/>
      <c r="R60" s="79">
        <f>SUM(R61)</f>
        <v>0</v>
      </c>
      <c r="S60" s="48"/>
      <c r="T60" s="42"/>
      <c r="U60" s="79">
        <f>SUM(U61)</f>
        <v>0</v>
      </c>
      <c r="V60" s="48"/>
      <c r="W60" s="42"/>
      <c r="X60" s="78">
        <f>SUM(X61)</f>
        <v>0</v>
      </c>
      <c r="Y60" s="76">
        <f>SUM(Y61)</f>
        <v>0</v>
      </c>
    </row>
    <row r="61" spans="1:27" ht="17.25" thickBot="1" x14ac:dyDescent="0.35">
      <c r="A61" s="9"/>
      <c r="B61" s="155" t="s">
        <v>55</v>
      </c>
      <c r="C61" s="34"/>
      <c r="D61" s="49"/>
      <c r="E61" s="50"/>
      <c r="F61" s="51"/>
      <c r="G61" s="52"/>
      <c r="H61" s="50"/>
      <c r="I61" s="51"/>
      <c r="J61" s="49"/>
      <c r="K61" s="50"/>
      <c r="L61" s="51"/>
      <c r="M61" s="49"/>
      <c r="N61" s="50"/>
      <c r="O61" s="51"/>
      <c r="P61" s="49"/>
      <c r="Q61" s="50"/>
      <c r="R61" s="51"/>
      <c r="S61" s="49"/>
      <c r="T61" s="50"/>
      <c r="U61" s="51"/>
      <c r="V61" s="49"/>
      <c r="W61" s="50"/>
      <c r="X61" s="51"/>
      <c r="Y61" s="39">
        <f>F61+I61+L61+O61+R61+U61+X61</f>
        <v>0</v>
      </c>
      <c r="AA61" s="80"/>
    </row>
    <row r="62" spans="1:27" ht="13.5" customHeight="1" thickBot="1" x14ac:dyDescent="0.35">
      <c r="A62" s="9"/>
      <c r="B62" s="156" t="s">
        <v>56</v>
      </c>
      <c r="C62" s="35"/>
      <c r="D62" s="53"/>
      <c r="E62" s="54"/>
      <c r="F62" s="55">
        <f t="shared" ref="F62" si="32">F23+F32+F38+F42+F45+F57+F60</f>
        <v>0</v>
      </c>
      <c r="G62" s="53"/>
      <c r="H62" s="54"/>
      <c r="I62" s="55">
        <f t="shared" ref="I62" si="33">I23+I32+I38+I42+I45+I57+I60</f>
        <v>0</v>
      </c>
      <c r="J62" s="53"/>
      <c r="K62" s="54"/>
      <c r="L62" s="55">
        <f t="shared" ref="L62" si="34">L23+L32+L38+L42+L45+L57+L60</f>
        <v>0</v>
      </c>
      <c r="M62" s="53"/>
      <c r="N62" s="54"/>
      <c r="O62" s="55">
        <f t="shared" ref="O62" si="35">O23+O32+O38+O42+O45+O57+O60</f>
        <v>0</v>
      </c>
      <c r="P62" s="53"/>
      <c r="Q62" s="54"/>
      <c r="R62" s="55">
        <f t="shared" ref="R62" si="36">R23+R32+R38+R42+R45+R57+R60</f>
        <v>0</v>
      </c>
      <c r="S62" s="53"/>
      <c r="T62" s="54"/>
      <c r="U62" s="55">
        <f t="shared" ref="U62" si="37">U23+U32+U38+U42+U45+U57+U60</f>
        <v>0</v>
      </c>
      <c r="V62" s="53"/>
      <c r="W62" s="54"/>
      <c r="X62" s="55">
        <f>X23+X32+X38+X42+X45+X57+X60</f>
        <v>0</v>
      </c>
      <c r="Y62" s="81">
        <f>F62+I62+L62+O62+R62+U62+X62</f>
        <v>0</v>
      </c>
    </row>
  </sheetData>
  <sheetProtection formatCells="0" formatColumns="0" formatRow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2"/>
  <sheetViews>
    <sheetView zoomScaleNormal="100" workbookViewId="0">
      <selection activeCell="K21" sqref="K21"/>
    </sheetView>
  </sheetViews>
  <sheetFormatPr defaultRowHeight="16.5" x14ac:dyDescent="0.3"/>
  <cols>
    <col min="1" max="1" width="3.125" style="84" customWidth="1"/>
    <col min="2" max="2" width="21.125" style="85" bestFit="1" customWidth="1"/>
    <col min="3" max="3" width="35.625" style="84" customWidth="1"/>
    <col min="4" max="25" width="8.5" style="84" customWidth="1"/>
    <col min="26" max="16384" width="9" style="84"/>
  </cols>
  <sheetData>
    <row r="1" spans="1:5" x14ac:dyDescent="0.3">
      <c r="D1" s="86"/>
    </row>
    <row r="2" spans="1:5" ht="15.75" customHeight="1" x14ac:dyDescent="0.3">
      <c r="A2" s="17" t="s">
        <v>69</v>
      </c>
      <c r="B2" s="14"/>
      <c r="C2" s="14"/>
      <c r="D2" s="15"/>
      <c r="E2" s="15"/>
    </row>
    <row r="3" spans="1:5" ht="15.75" customHeight="1" x14ac:dyDescent="0.3">
      <c r="A3" s="17"/>
      <c r="B3" s="14"/>
      <c r="C3" s="14"/>
      <c r="D3" s="15"/>
      <c r="E3" s="15"/>
    </row>
    <row r="4" spans="1:5" ht="15.75" customHeight="1" x14ac:dyDescent="0.3">
      <c r="A4" s="18" t="s">
        <v>61</v>
      </c>
      <c r="B4" s="14"/>
      <c r="C4" s="14"/>
      <c r="D4" s="15"/>
      <c r="E4" s="15"/>
    </row>
    <row r="5" spans="1:5" ht="15.75" customHeight="1" x14ac:dyDescent="0.3">
      <c r="A5" s="18"/>
      <c r="B5" s="14"/>
      <c r="C5" s="14"/>
      <c r="D5" s="15"/>
      <c r="E5" s="15"/>
    </row>
    <row r="6" spans="1:5" ht="15.75" customHeight="1" x14ac:dyDescent="0.3">
      <c r="A6" s="13"/>
      <c r="B6" s="14"/>
      <c r="C6" s="14"/>
      <c r="D6" s="14"/>
      <c r="E6" s="14"/>
    </row>
    <row r="7" spans="1:5" ht="15.75" customHeight="1" x14ac:dyDescent="0.3">
      <c r="A7" s="19" t="s">
        <v>0</v>
      </c>
      <c r="B7" s="14"/>
      <c r="C7" s="87" t="s">
        <v>68</v>
      </c>
      <c r="D7" s="87"/>
      <c r="E7" s="87"/>
    </row>
    <row r="8" spans="1:5" ht="15.75" customHeight="1" x14ac:dyDescent="0.3">
      <c r="A8" s="13"/>
      <c r="B8" s="14"/>
      <c r="C8" s="20"/>
      <c r="D8" s="20"/>
      <c r="E8" s="14"/>
    </row>
    <row r="9" spans="1:5" ht="15.75" customHeight="1" x14ac:dyDescent="0.3">
      <c r="A9" s="13" t="s">
        <v>1</v>
      </c>
      <c r="B9" s="14"/>
      <c r="C9" s="87"/>
      <c r="D9" s="21" t="s">
        <v>2</v>
      </c>
      <c r="E9" s="87"/>
    </row>
    <row r="10" spans="1:5" ht="15.75" customHeight="1" x14ac:dyDescent="0.3">
      <c r="A10" s="13"/>
      <c r="B10" s="14"/>
      <c r="C10" s="14"/>
      <c r="D10" s="14"/>
      <c r="E10" s="14"/>
    </row>
    <row r="11" spans="1:5" ht="15.75" customHeight="1" x14ac:dyDescent="0.3">
      <c r="A11" s="13" t="s">
        <v>3</v>
      </c>
      <c r="B11" s="14"/>
      <c r="C11" s="87"/>
      <c r="D11" s="14"/>
      <c r="E11" s="14"/>
    </row>
    <row r="12" spans="1:5" ht="15.75" customHeight="1" x14ac:dyDescent="0.3">
      <c r="A12" s="13" t="s">
        <v>4</v>
      </c>
      <c r="B12" s="14"/>
      <c r="C12" s="87"/>
      <c r="D12" s="14"/>
      <c r="E12" s="14"/>
    </row>
    <row r="13" spans="1:5" ht="15.75" customHeight="1" x14ac:dyDescent="0.3">
      <c r="A13" s="13" t="s">
        <v>5</v>
      </c>
      <c r="B13" s="14"/>
      <c r="C13" s="87"/>
      <c r="D13" s="14"/>
      <c r="E13" s="14"/>
    </row>
    <row r="14" spans="1:5" ht="15.75" customHeight="1" x14ac:dyDescent="0.3">
      <c r="A14" s="13" t="s">
        <v>6</v>
      </c>
      <c r="B14" s="14"/>
      <c r="C14" s="87"/>
      <c r="D14" s="14"/>
      <c r="E14" s="14"/>
    </row>
    <row r="15" spans="1:5" x14ac:dyDescent="0.3">
      <c r="D15" s="86"/>
    </row>
    <row r="16" spans="1:5" x14ac:dyDescent="0.3">
      <c r="D16" s="86"/>
    </row>
    <row r="17" spans="1:25" x14ac:dyDescent="0.3">
      <c r="D17" s="86"/>
    </row>
    <row r="18" spans="1:25" ht="17.25" thickBot="1" x14ac:dyDescent="0.35">
      <c r="A18" s="16" t="s">
        <v>83</v>
      </c>
      <c r="B18" s="88"/>
      <c r="C18" s="89"/>
      <c r="D18" s="14"/>
      <c r="E18" s="14"/>
      <c r="F18" s="15"/>
      <c r="G18" s="14"/>
      <c r="H18" s="14"/>
      <c r="I18" s="15"/>
      <c r="J18" s="14"/>
      <c r="K18" s="14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</row>
    <row r="19" spans="1:25" ht="13.5" customHeight="1" x14ac:dyDescent="0.3">
      <c r="A19" s="90"/>
      <c r="B19" s="91"/>
      <c r="C19" s="92"/>
      <c r="D19" s="164" t="s">
        <v>7</v>
      </c>
      <c r="E19" s="165"/>
      <c r="F19" s="166"/>
      <c r="G19" s="164" t="s">
        <v>82</v>
      </c>
      <c r="H19" s="165"/>
      <c r="I19" s="166"/>
      <c r="J19" s="164" t="s">
        <v>8</v>
      </c>
      <c r="K19" s="165"/>
      <c r="L19" s="166"/>
      <c r="M19" s="164" t="s">
        <v>62</v>
      </c>
      <c r="N19" s="165"/>
      <c r="O19" s="166"/>
      <c r="P19" s="164" t="s">
        <v>63</v>
      </c>
      <c r="Q19" s="165"/>
      <c r="R19" s="166"/>
      <c r="S19" s="164" t="s">
        <v>64</v>
      </c>
      <c r="T19" s="165"/>
      <c r="U19" s="166"/>
      <c r="V19" s="164" t="s">
        <v>65</v>
      </c>
      <c r="W19" s="165"/>
      <c r="X19" s="166"/>
      <c r="Y19" s="93" t="s">
        <v>9</v>
      </c>
    </row>
    <row r="20" spans="1:25" ht="13.5" customHeight="1" x14ac:dyDescent="0.3">
      <c r="A20" s="94"/>
      <c r="B20" s="95" t="s">
        <v>10</v>
      </c>
      <c r="C20" s="96" t="s">
        <v>57</v>
      </c>
      <c r="D20" s="97" t="s">
        <v>14</v>
      </c>
      <c r="E20" s="98" t="s">
        <v>12</v>
      </c>
      <c r="F20" s="99" t="s">
        <v>13</v>
      </c>
      <c r="G20" s="97" t="s">
        <v>14</v>
      </c>
      <c r="H20" s="98" t="s">
        <v>12</v>
      </c>
      <c r="I20" s="99" t="s">
        <v>13</v>
      </c>
      <c r="J20" s="97" t="s">
        <v>11</v>
      </c>
      <c r="K20" s="98" t="s">
        <v>12</v>
      </c>
      <c r="L20" s="99" t="s">
        <v>13</v>
      </c>
      <c r="M20" s="97" t="s">
        <v>11</v>
      </c>
      <c r="N20" s="98" t="s">
        <v>12</v>
      </c>
      <c r="O20" s="99" t="s">
        <v>13</v>
      </c>
      <c r="P20" s="97" t="s">
        <v>11</v>
      </c>
      <c r="Q20" s="98" t="s">
        <v>12</v>
      </c>
      <c r="R20" s="99" t="s">
        <v>13</v>
      </c>
      <c r="S20" s="97" t="s">
        <v>11</v>
      </c>
      <c r="T20" s="98" t="s">
        <v>12</v>
      </c>
      <c r="U20" s="99" t="s">
        <v>13</v>
      </c>
      <c r="V20" s="97" t="s">
        <v>11</v>
      </c>
      <c r="W20" s="98" t="s">
        <v>12</v>
      </c>
      <c r="X20" s="99" t="s">
        <v>13</v>
      </c>
      <c r="Y20" s="100"/>
    </row>
    <row r="21" spans="1:25" ht="13.5" customHeight="1" x14ac:dyDescent="0.3">
      <c r="A21" s="101"/>
      <c r="B21" s="102"/>
      <c r="C21" s="103"/>
      <c r="D21" s="104" t="s">
        <v>15</v>
      </c>
      <c r="E21" s="105" t="s">
        <v>15</v>
      </c>
      <c r="F21" s="106" t="s">
        <v>16</v>
      </c>
      <c r="G21" s="104" t="s">
        <v>15</v>
      </c>
      <c r="H21" s="105" t="s">
        <v>15</v>
      </c>
      <c r="I21" s="106" t="s">
        <v>16</v>
      </c>
      <c r="J21" s="104" t="s">
        <v>15</v>
      </c>
      <c r="K21" s="105" t="s">
        <v>15</v>
      </c>
      <c r="L21" s="106" t="s">
        <v>16</v>
      </c>
      <c r="M21" s="104" t="s">
        <v>15</v>
      </c>
      <c r="N21" s="105" t="s">
        <v>15</v>
      </c>
      <c r="O21" s="106" t="s">
        <v>16</v>
      </c>
      <c r="P21" s="104" t="s">
        <v>15</v>
      </c>
      <c r="Q21" s="105" t="s">
        <v>15</v>
      </c>
      <c r="R21" s="106" t="s">
        <v>16</v>
      </c>
      <c r="S21" s="104" t="s">
        <v>15</v>
      </c>
      <c r="T21" s="105" t="s">
        <v>15</v>
      </c>
      <c r="U21" s="106" t="s">
        <v>16</v>
      </c>
      <c r="V21" s="104" t="s">
        <v>15</v>
      </c>
      <c r="W21" s="105" t="s">
        <v>15</v>
      </c>
      <c r="X21" s="106" t="s">
        <v>16</v>
      </c>
      <c r="Y21" s="107" t="s">
        <v>17</v>
      </c>
    </row>
    <row r="22" spans="1:25" ht="13.5" customHeight="1" x14ac:dyDescent="0.3">
      <c r="A22" s="108"/>
      <c r="B22" s="109"/>
      <c r="C22" s="110"/>
      <c r="D22" s="111" t="s">
        <v>18</v>
      </c>
      <c r="E22" s="112" t="s">
        <v>18</v>
      </c>
      <c r="F22" s="113"/>
      <c r="G22" s="111" t="s">
        <v>18</v>
      </c>
      <c r="H22" s="112" t="s">
        <v>18</v>
      </c>
      <c r="I22" s="113"/>
      <c r="J22" s="111" t="s">
        <v>18</v>
      </c>
      <c r="K22" s="112" t="s">
        <v>18</v>
      </c>
      <c r="L22" s="113"/>
      <c r="M22" s="111" t="s">
        <v>18</v>
      </c>
      <c r="N22" s="112" t="s">
        <v>18</v>
      </c>
      <c r="O22" s="113"/>
      <c r="P22" s="111" t="s">
        <v>18</v>
      </c>
      <c r="Q22" s="112" t="s">
        <v>18</v>
      </c>
      <c r="R22" s="113"/>
      <c r="S22" s="111" t="s">
        <v>18</v>
      </c>
      <c r="T22" s="112" t="s">
        <v>18</v>
      </c>
      <c r="U22" s="113"/>
      <c r="V22" s="111" t="s">
        <v>18</v>
      </c>
      <c r="W22" s="112" t="s">
        <v>18</v>
      </c>
      <c r="X22" s="113"/>
      <c r="Y22" s="107" t="s">
        <v>16</v>
      </c>
    </row>
    <row r="23" spans="1:25" s="119" customFormat="1" ht="13.5" customHeight="1" x14ac:dyDescent="0.3">
      <c r="A23" s="108"/>
      <c r="B23" s="154" t="s">
        <v>19</v>
      </c>
      <c r="C23" s="114"/>
      <c r="D23" s="115"/>
      <c r="E23" s="116"/>
      <c r="F23" s="117">
        <f>SUM(F24:F31)</f>
        <v>205812.5</v>
      </c>
      <c r="G23" s="115"/>
      <c r="H23" s="116"/>
      <c r="I23" s="117">
        <f>SUM(I24:I31)</f>
        <v>185812.5</v>
      </c>
      <c r="J23" s="115"/>
      <c r="K23" s="116"/>
      <c r="L23" s="117">
        <f>SUM(L24:L31)</f>
        <v>185812.5</v>
      </c>
      <c r="M23" s="115"/>
      <c r="N23" s="116"/>
      <c r="O23" s="117">
        <f>SUM(O24:O31)</f>
        <v>185812.5</v>
      </c>
      <c r="P23" s="115"/>
      <c r="Q23" s="116"/>
      <c r="R23" s="117">
        <f t="shared" ref="R23" si="0">SUM(R24:R31)</f>
        <v>185812.5</v>
      </c>
      <c r="S23" s="115"/>
      <c r="T23" s="116"/>
      <c r="U23" s="117">
        <f t="shared" ref="U23" si="1">SUM(U24:U31)</f>
        <v>185812.5</v>
      </c>
      <c r="V23" s="115"/>
      <c r="W23" s="116"/>
      <c r="X23" s="117">
        <f t="shared" ref="X23" si="2">SUM(X24:X31)</f>
        <v>205812.5</v>
      </c>
      <c r="Y23" s="118">
        <f>SUM(Y24:Y31)</f>
        <v>1340687.5</v>
      </c>
    </row>
    <row r="24" spans="1:25" ht="45" x14ac:dyDescent="0.3">
      <c r="A24" s="120"/>
      <c r="B24" s="157" t="s">
        <v>20</v>
      </c>
      <c r="C24" s="121" t="s">
        <v>66</v>
      </c>
      <c r="D24" s="122">
        <v>100</v>
      </c>
      <c r="E24" s="123">
        <v>400</v>
      </c>
      <c r="F24" s="124">
        <f>D24*E24</f>
        <v>40000</v>
      </c>
      <c r="G24" s="122">
        <v>50</v>
      </c>
      <c r="H24" s="123">
        <v>400</v>
      </c>
      <c r="I24" s="124">
        <f t="shared" ref="I24:I31" si="3">G24*H24</f>
        <v>20000</v>
      </c>
      <c r="J24" s="122">
        <v>50</v>
      </c>
      <c r="K24" s="123">
        <v>400</v>
      </c>
      <c r="L24" s="124">
        <f t="shared" ref="L24:L31" si="4">J24*K24</f>
        <v>20000</v>
      </c>
      <c r="M24" s="122">
        <v>50</v>
      </c>
      <c r="N24" s="123">
        <v>400</v>
      </c>
      <c r="O24" s="124">
        <f t="shared" ref="O24:O31" si="5">M24*N24</f>
        <v>20000</v>
      </c>
      <c r="P24" s="122">
        <v>50</v>
      </c>
      <c r="Q24" s="123">
        <v>400</v>
      </c>
      <c r="R24" s="124">
        <f t="shared" ref="R24:R31" si="6">P24*Q24</f>
        <v>20000</v>
      </c>
      <c r="S24" s="122">
        <v>50</v>
      </c>
      <c r="T24" s="123">
        <v>400</v>
      </c>
      <c r="U24" s="124">
        <f t="shared" ref="U24:U31" si="7">S24*T24</f>
        <v>20000</v>
      </c>
      <c r="V24" s="122">
        <v>100</v>
      </c>
      <c r="W24" s="123">
        <v>400</v>
      </c>
      <c r="X24" s="124">
        <f t="shared" ref="X24:X31" si="8">V24*W24</f>
        <v>40000</v>
      </c>
      <c r="Y24" s="125">
        <f>F24+I24+L24+O24+R24+U24+X24</f>
        <v>180000</v>
      </c>
    </row>
    <row r="25" spans="1:25" ht="67.5" x14ac:dyDescent="0.3">
      <c r="A25" s="120"/>
      <c r="B25" s="157" t="s">
        <v>21</v>
      </c>
      <c r="C25" s="121" t="s">
        <v>84</v>
      </c>
      <c r="D25" s="167">
        <f>1635/4</f>
        <v>408.75</v>
      </c>
      <c r="E25" s="123">
        <v>350</v>
      </c>
      <c r="F25" s="124">
        <f>D25*E25</f>
        <v>143062.5</v>
      </c>
      <c r="G25" s="167">
        <f>1635/4</f>
        <v>408.75</v>
      </c>
      <c r="H25" s="123">
        <v>350</v>
      </c>
      <c r="I25" s="124">
        <f t="shared" si="3"/>
        <v>143062.5</v>
      </c>
      <c r="J25" s="167">
        <f>1635/4</f>
        <v>408.75</v>
      </c>
      <c r="K25" s="123">
        <v>350</v>
      </c>
      <c r="L25" s="124">
        <f t="shared" si="4"/>
        <v>143062.5</v>
      </c>
      <c r="M25" s="167">
        <f>1635/4</f>
        <v>408.75</v>
      </c>
      <c r="N25" s="123">
        <v>350</v>
      </c>
      <c r="O25" s="124">
        <f t="shared" si="5"/>
        <v>143062.5</v>
      </c>
      <c r="P25" s="167">
        <f>1635/4</f>
        <v>408.75</v>
      </c>
      <c r="Q25" s="123">
        <v>350</v>
      </c>
      <c r="R25" s="124">
        <f t="shared" si="6"/>
        <v>143062.5</v>
      </c>
      <c r="S25" s="167">
        <f>1635/4</f>
        <v>408.75</v>
      </c>
      <c r="T25" s="123">
        <v>350</v>
      </c>
      <c r="U25" s="124">
        <f t="shared" si="7"/>
        <v>143062.5</v>
      </c>
      <c r="V25" s="167">
        <f>1635/4</f>
        <v>408.75</v>
      </c>
      <c r="W25" s="123">
        <v>350</v>
      </c>
      <c r="X25" s="124">
        <f t="shared" si="8"/>
        <v>143062.5</v>
      </c>
      <c r="Y25" s="125">
        <f t="shared" ref="Y25:Y39" si="9">F25+I25+L25+O25+R25+U25+X25</f>
        <v>1001437.5</v>
      </c>
    </row>
    <row r="26" spans="1:25" ht="33.75" x14ac:dyDescent="0.3">
      <c r="A26" s="120"/>
      <c r="B26" s="157" t="s">
        <v>22</v>
      </c>
      <c r="C26" s="121" t="s">
        <v>72</v>
      </c>
      <c r="D26" s="122">
        <v>130</v>
      </c>
      <c r="E26" s="123">
        <v>175</v>
      </c>
      <c r="F26" s="124">
        <f>D26*E26</f>
        <v>22750</v>
      </c>
      <c r="G26" s="122">
        <v>130</v>
      </c>
      <c r="H26" s="123">
        <v>175</v>
      </c>
      <c r="I26" s="124">
        <f t="shared" si="3"/>
        <v>22750</v>
      </c>
      <c r="J26" s="122">
        <v>130</v>
      </c>
      <c r="K26" s="123">
        <v>175</v>
      </c>
      <c r="L26" s="124">
        <f t="shared" si="4"/>
        <v>22750</v>
      </c>
      <c r="M26" s="122">
        <v>130</v>
      </c>
      <c r="N26" s="123">
        <v>175</v>
      </c>
      <c r="O26" s="124">
        <f t="shared" si="5"/>
        <v>22750</v>
      </c>
      <c r="P26" s="122">
        <v>130</v>
      </c>
      <c r="Q26" s="123">
        <v>175</v>
      </c>
      <c r="R26" s="124">
        <f t="shared" si="6"/>
        <v>22750</v>
      </c>
      <c r="S26" s="122">
        <v>130</v>
      </c>
      <c r="T26" s="123">
        <v>175</v>
      </c>
      <c r="U26" s="124">
        <f t="shared" si="7"/>
        <v>22750</v>
      </c>
      <c r="V26" s="122">
        <v>130</v>
      </c>
      <c r="W26" s="123">
        <v>175</v>
      </c>
      <c r="X26" s="124">
        <f t="shared" si="8"/>
        <v>22750</v>
      </c>
      <c r="Y26" s="125">
        <f t="shared" si="9"/>
        <v>159250</v>
      </c>
    </row>
    <row r="27" spans="1:25" ht="13.5" customHeight="1" x14ac:dyDescent="0.3">
      <c r="A27" s="120"/>
      <c r="B27" s="157" t="s">
        <v>23</v>
      </c>
      <c r="C27" s="121"/>
      <c r="D27" s="122"/>
      <c r="E27" s="123"/>
      <c r="F27" s="124">
        <f t="shared" ref="F27:F30" si="10">D27*E27</f>
        <v>0</v>
      </c>
      <c r="G27" s="122"/>
      <c r="H27" s="123"/>
      <c r="I27" s="124">
        <f t="shared" si="3"/>
        <v>0</v>
      </c>
      <c r="J27" s="122"/>
      <c r="K27" s="123"/>
      <c r="L27" s="124">
        <f t="shared" si="4"/>
        <v>0</v>
      </c>
      <c r="M27" s="122"/>
      <c r="N27" s="123"/>
      <c r="O27" s="124">
        <f t="shared" si="5"/>
        <v>0</v>
      </c>
      <c r="P27" s="122"/>
      <c r="Q27" s="123"/>
      <c r="R27" s="124">
        <f t="shared" si="6"/>
        <v>0</v>
      </c>
      <c r="S27" s="122"/>
      <c r="T27" s="123"/>
      <c r="U27" s="124">
        <f t="shared" si="7"/>
        <v>0</v>
      </c>
      <c r="V27" s="122"/>
      <c r="W27" s="123"/>
      <c r="X27" s="124">
        <f t="shared" si="8"/>
        <v>0</v>
      </c>
      <c r="Y27" s="125">
        <f t="shared" si="9"/>
        <v>0</v>
      </c>
    </row>
    <row r="28" spans="1:25" ht="13.5" customHeight="1" x14ac:dyDescent="0.3">
      <c r="A28" s="120"/>
      <c r="B28" s="157" t="s">
        <v>24</v>
      </c>
      <c r="C28" s="121"/>
      <c r="D28" s="122"/>
      <c r="E28" s="123"/>
      <c r="F28" s="124">
        <f t="shared" si="10"/>
        <v>0</v>
      </c>
      <c r="G28" s="122"/>
      <c r="H28" s="123"/>
      <c r="I28" s="124">
        <f t="shared" si="3"/>
        <v>0</v>
      </c>
      <c r="J28" s="122"/>
      <c r="K28" s="123"/>
      <c r="L28" s="124">
        <f t="shared" si="4"/>
        <v>0</v>
      </c>
      <c r="M28" s="122"/>
      <c r="N28" s="123"/>
      <c r="O28" s="124">
        <f t="shared" si="5"/>
        <v>0</v>
      </c>
      <c r="P28" s="122"/>
      <c r="Q28" s="123"/>
      <c r="R28" s="124">
        <f t="shared" si="6"/>
        <v>0</v>
      </c>
      <c r="S28" s="122"/>
      <c r="T28" s="123"/>
      <c r="U28" s="124">
        <f t="shared" si="7"/>
        <v>0</v>
      </c>
      <c r="V28" s="122"/>
      <c r="W28" s="123"/>
      <c r="X28" s="124">
        <f t="shared" si="8"/>
        <v>0</v>
      </c>
      <c r="Y28" s="125">
        <f t="shared" si="9"/>
        <v>0</v>
      </c>
    </row>
    <row r="29" spans="1:25" ht="13.5" customHeight="1" x14ac:dyDescent="0.3">
      <c r="A29" s="120"/>
      <c r="B29" s="157" t="s">
        <v>25</v>
      </c>
      <c r="C29" s="121"/>
      <c r="D29" s="122"/>
      <c r="E29" s="123"/>
      <c r="F29" s="124">
        <f t="shared" si="10"/>
        <v>0</v>
      </c>
      <c r="G29" s="122"/>
      <c r="H29" s="123"/>
      <c r="I29" s="124">
        <f t="shared" si="3"/>
        <v>0</v>
      </c>
      <c r="J29" s="122"/>
      <c r="K29" s="123"/>
      <c r="L29" s="124">
        <f t="shared" si="4"/>
        <v>0</v>
      </c>
      <c r="M29" s="122"/>
      <c r="N29" s="123"/>
      <c r="O29" s="124">
        <f t="shared" si="5"/>
        <v>0</v>
      </c>
      <c r="P29" s="122"/>
      <c r="Q29" s="123"/>
      <c r="R29" s="124">
        <f t="shared" si="6"/>
        <v>0</v>
      </c>
      <c r="S29" s="122"/>
      <c r="T29" s="123"/>
      <c r="U29" s="124">
        <f t="shared" si="7"/>
        <v>0</v>
      </c>
      <c r="V29" s="122"/>
      <c r="W29" s="123"/>
      <c r="X29" s="124">
        <f t="shared" si="8"/>
        <v>0</v>
      </c>
      <c r="Y29" s="125">
        <f t="shared" si="9"/>
        <v>0</v>
      </c>
    </row>
    <row r="30" spans="1:25" ht="13.5" customHeight="1" x14ac:dyDescent="0.3">
      <c r="A30" s="120"/>
      <c r="B30" s="157" t="s">
        <v>26</v>
      </c>
      <c r="C30" s="121"/>
      <c r="D30" s="122"/>
      <c r="E30" s="123"/>
      <c r="F30" s="124">
        <f t="shared" si="10"/>
        <v>0</v>
      </c>
      <c r="G30" s="122"/>
      <c r="H30" s="123"/>
      <c r="I30" s="124">
        <f t="shared" si="3"/>
        <v>0</v>
      </c>
      <c r="J30" s="122"/>
      <c r="K30" s="123"/>
      <c r="L30" s="124">
        <f t="shared" si="4"/>
        <v>0</v>
      </c>
      <c r="M30" s="122"/>
      <c r="N30" s="123"/>
      <c r="O30" s="124">
        <f t="shared" si="5"/>
        <v>0</v>
      </c>
      <c r="P30" s="122"/>
      <c r="Q30" s="123"/>
      <c r="R30" s="124">
        <f t="shared" si="6"/>
        <v>0</v>
      </c>
      <c r="S30" s="122"/>
      <c r="T30" s="123"/>
      <c r="U30" s="124">
        <f t="shared" si="7"/>
        <v>0</v>
      </c>
      <c r="V30" s="122"/>
      <c r="W30" s="123"/>
      <c r="X30" s="124">
        <f t="shared" si="8"/>
        <v>0</v>
      </c>
      <c r="Y30" s="125">
        <f t="shared" si="9"/>
        <v>0</v>
      </c>
    </row>
    <row r="31" spans="1:25" ht="13.5" customHeight="1" x14ac:dyDescent="0.3">
      <c r="A31" s="120"/>
      <c r="B31" s="157" t="s">
        <v>27</v>
      </c>
      <c r="C31" s="121"/>
      <c r="D31" s="122"/>
      <c r="E31" s="123"/>
      <c r="F31" s="124">
        <f>D31*E31</f>
        <v>0</v>
      </c>
      <c r="G31" s="122"/>
      <c r="H31" s="123"/>
      <c r="I31" s="124">
        <f t="shared" si="3"/>
        <v>0</v>
      </c>
      <c r="J31" s="122"/>
      <c r="K31" s="123"/>
      <c r="L31" s="124">
        <f t="shared" si="4"/>
        <v>0</v>
      </c>
      <c r="M31" s="122"/>
      <c r="N31" s="123"/>
      <c r="O31" s="124">
        <f t="shared" si="5"/>
        <v>0</v>
      </c>
      <c r="P31" s="122"/>
      <c r="Q31" s="123"/>
      <c r="R31" s="124">
        <f t="shared" si="6"/>
        <v>0</v>
      </c>
      <c r="S31" s="122"/>
      <c r="T31" s="123"/>
      <c r="U31" s="124">
        <f t="shared" si="7"/>
        <v>0</v>
      </c>
      <c r="V31" s="122"/>
      <c r="W31" s="123"/>
      <c r="X31" s="124">
        <f t="shared" si="8"/>
        <v>0</v>
      </c>
      <c r="Y31" s="125">
        <f t="shared" si="9"/>
        <v>0</v>
      </c>
    </row>
    <row r="32" spans="1:25" ht="13.5" customHeight="1" x14ac:dyDescent="0.3">
      <c r="A32" s="120"/>
      <c r="B32" s="154" t="s">
        <v>28</v>
      </c>
      <c r="C32" s="126"/>
      <c r="D32" s="127"/>
      <c r="E32" s="128"/>
      <c r="F32" s="78">
        <f>SUM(F33:F37)</f>
        <v>24000</v>
      </c>
      <c r="G32" s="127"/>
      <c r="H32" s="128"/>
      <c r="I32" s="78">
        <f>SUM(I33:I37)</f>
        <v>0</v>
      </c>
      <c r="J32" s="127"/>
      <c r="K32" s="128"/>
      <c r="L32" s="78">
        <f>SUM(L33:L37)</f>
        <v>0</v>
      </c>
      <c r="M32" s="127"/>
      <c r="N32" s="128"/>
      <c r="O32" s="78">
        <f>SUM(O33:O37)</f>
        <v>0</v>
      </c>
      <c r="P32" s="127"/>
      <c r="Q32" s="128"/>
      <c r="R32" s="78">
        <f>SUM(R33:R37)</f>
        <v>0</v>
      </c>
      <c r="S32" s="127"/>
      <c r="T32" s="128"/>
      <c r="U32" s="78">
        <f>SUM(U33:U37)</f>
        <v>0</v>
      </c>
      <c r="V32" s="127"/>
      <c r="W32" s="128"/>
      <c r="X32" s="78">
        <f>SUM(X33:X37)</f>
        <v>60000</v>
      </c>
      <c r="Y32" s="78">
        <f>SUM(Y33:Y37)</f>
        <v>84000</v>
      </c>
    </row>
    <row r="33" spans="1:25" ht="45" x14ac:dyDescent="0.3">
      <c r="A33" s="120"/>
      <c r="B33" s="157" t="s">
        <v>29</v>
      </c>
      <c r="C33" s="121" t="s">
        <v>74</v>
      </c>
      <c r="D33" s="122">
        <v>20</v>
      </c>
      <c r="E33" s="123">
        <v>1200</v>
      </c>
      <c r="F33" s="124">
        <f t="shared" ref="F33:F37" si="11">D33*E33</f>
        <v>24000</v>
      </c>
      <c r="G33" s="122"/>
      <c r="H33" s="123"/>
      <c r="I33" s="124">
        <f t="shared" ref="I33:I37" si="12">G33*H33</f>
        <v>0</v>
      </c>
      <c r="J33" s="122"/>
      <c r="K33" s="123"/>
      <c r="L33" s="124">
        <f t="shared" ref="L33:L37" si="13">J33*K33</f>
        <v>0</v>
      </c>
      <c r="M33" s="122"/>
      <c r="N33" s="123"/>
      <c r="O33" s="124">
        <f t="shared" ref="O33:O37" si="14">M33*N33</f>
        <v>0</v>
      </c>
      <c r="P33" s="122"/>
      <c r="Q33" s="123"/>
      <c r="R33" s="124">
        <f>P33*Q33</f>
        <v>0</v>
      </c>
      <c r="S33" s="122"/>
      <c r="T33" s="123"/>
      <c r="U33" s="124">
        <f t="shared" ref="U33:U37" si="15">S33*T33</f>
        <v>0</v>
      </c>
      <c r="V33" s="122"/>
      <c r="W33" s="123"/>
      <c r="X33" s="124">
        <f t="shared" ref="X33:X37" si="16">V33*W33</f>
        <v>0</v>
      </c>
      <c r="Y33" s="125">
        <f t="shared" si="9"/>
        <v>24000</v>
      </c>
    </row>
    <row r="34" spans="1:25" ht="13.5" customHeight="1" x14ac:dyDescent="0.3">
      <c r="A34" s="120"/>
      <c r="B34" s="157" t="s">
        <v>30</v>
      </c>
      <c r="C34" s="121" t="s">
        <v>71</v>
      </c>
      <c r="D34" s="129"/>
      <c r="E34" s="123"/>
      <c r="F34" s="124">
        <f t="shared" si="11"/>
        <v>0</v>
      </c>
      <c r="G34" s="122"/>
      <c r="H34" s="123"/>
      <c r="I34" s="124">
        <f t="shared" si="12"/>
        <v>0</v>
      </c>
      <c r="J34" s="122"/>
      <c r="K34" s="123"/>
      <c r="L34" s="124">
        <f t="shared" si="13"/>
        <v>0</v>
      </c>
      <c r="M34" s="122"/>
      <c r="N34" s="123"/>
      <c r="O34" s="124">
        <f t="shared" si="14"/>
        <v>0</v>
      </c>
      <c r="P34" s="122"/>
      <c r="Q34" s="123"/>
      <c r="R34" s="124">
        <f>P34*Q34</f>
        <v>0</v>
      </c>
      <c r="S34" s="122"/>
      <c r="T34" s="123"/>
      <c r="U34" s="124">
        <f t="shared" si="15"/>
        <v>0</v>
      </c>
      <c r="V34" s="129">
        <v>80</v>
      </c>
      <c r="W34" s="123">
        <v>750</v>
      </c>
      <c r="X34" s="124">
        <f t="shared" si="16"/>
        <v>60000</v>
      </c>
      <c r="Y34" s="125">
        <f t="shared" si="9"/>
        <v>60000</v>
      </c>
    </row>
    <row r="35" spans="1:25" ht="13.5" customHeight="1" x14ac:dyDescent="0.3">
      <c r="A35" s="120"/>
      <c r="B35" s="157" t="s">
        <v>31</v>
      </c>
      <c r="C35" s="121"/>
      <c r="D35" s="129"/>
      <c r="E35" s="123"/>
      <c r="F35" s="124">
        <f t="shared" si="11"/>
        <v>0</v>
      </c>
      <c r="G35" s="129"/>
      <c r="H35" s="123"/>
      <c r="I35" s="124">
        <f t="shared" si="12"/>
        <v>0</v>
      </c>
      <c r="J35" s="129"/>
      <c r="K35" s="123"/>
      <c r="L35" s="124">
        <f t="shared" si="13"/>
        <v>0</v>
      </c>
      <c r="M35" s="129"/>
      <c r="N35" s="123"/>
      <c r="O35" s="124">
        <f t="shared" si="14"/>
        <v>0</v>
      </c>
      <c r="P35" s="129"/>
      <c r="Q35" s="123"/>
      <c r="R35" s="124">
        <f t="shared" ref="R35:R37" si="17">P35*Q35</f>
        <v>0</v>
      </c>
      <c r="S35" s="129"/>
      <c r="T35" s="123"/>
      <c r="U35" s="124">
        <f t="shared" si="15"/>
        <v>0</v>
      </c>
      <c r="V35" s="129"/>
      <c r="W35" s="123"/>
      <c r="X35" s="124">
        <f t="shared" si="16"/>
        <v>0</v>
      </c>
      <c r="Y35" s="125">
        <f t="shared" si="9"/>
        <v>0</v>
      </c>
    </row>
    <row r="36" spans="1:25" ht="13.5" customHeight="1" x14ac:dyDescent="0.3">
      <c r="A36" s="120"/>
      <c r="B36" s="157" t="s">
        <v>32</v>
      </c>
      <c r="C36" s="121"/>
      <c r="D36" s="129"/>
      <c r="E36" s="123"/>
      <c r="F36" s="124">
        <f t="shared" si="11"/>
        <v>0</v>
      </c>
      <c r="G36" s="129"/>
      <c r="H36" s="123"/>
      <c r="I36" s="124">
        <f t="shared" si="12"/>
        <v>0</v>
      </c>
      <c r="J36" s="129"/>
      <c r="K36" s="123"/>
      <c r="L36" s="124">
        <f t="shared" si="13"/>
        <v>0</v>
      </c>
      <c r="M36" s="129"/>
      <c r="N36" s="123"/>
      <c r="O36" s="124">
        <f t="shared" si="14"/>
        <v>0</v>
      </c>
      <c r="P36" s="129"/>
      <c r="Q36" s="123"/>
      <c r="R36" s="124">
        <f t="shared" si="17"/>
        <v>0</v>
      </c>
      <c r="S36" s="129"/>
      <c r="T36" s="123"/>
      <c r="U36" s="124">
        <f t="shared" si="15"/>
        <v>0</v>
      </c>
      <c r="V36" s="129"/>
      <c r="W36" s="123"/>
      <c r="X36" s="124">
        <f t="shared" si="16"/>
        <v>0</v>
      </c>
      <c r="Y36" s="125">
        <f t="shared" si="9"/>
        <v>0</v>
      </c>
    </row>
    <row r="37" spans="1:25" ht="13.5" customHeight="1" x14ac:dyDescent="0.3">
      <c r="A37" s="120"/>
      <c r="B37" s="157" t="s">
        <v>33</v>
      </c>
      <c r="C37" s="121"/>
      <c r="D37" s="129"/>
      <c r="E37" s="123"/>
      <c r="F37" s="124">
        <f t="shared" si="11"/>
        <v>0</v>
      </c>
      <c r="G37" s="129"/>
      <c r="H37" s="123"/>
      <c r="I37" s="124">
        <f t="shared" si="12"/>
        <v>0</v>
      </c>
      <c r="J37" s="129"/>
      <c r="K37" s="123"/>
      <c r="L37" s="124">
        <f t="shared" si="13"/>
        <v>0</v>
      </c>
      <c r="M37" s="129"/>
      <c r="N37" s="123"/>
      <c r="O37" s="124">
        <f t="shared" si="14"/>
        <v>0</v>
      </c>
      <c r="P37" s="129"/>
      <c r="Q37" s="123"/>
      <c r="R37" s="124">
        <f t="shared" si="17"/>
        <v>0</v>
      </c>
      <c r="S37" s="129"/>
      <c r="T37" s="123"/>
      <c r="U37" s="124">
        <f t="shared" si="15"/>
        <v>0</v>
      </c>
      <c r="V37" s="129"/>
      <c r="W37" s="123"/>
      <c r="X37" s="124">
        <f t="shared" si="16"/>
        <v>0</v>
      </c>
      <c r="Y37" s="125">
        <f t="shared" si="9"/>
        <v>0</v>
      </c>
    </row>
    <row r="38" spans="1:25" ht="13.5" customHeight="1" x14ac:dyDescent="0.3">
      <c r="A38" s="120"/>
      <c r="B38" s="158" t="s">
        <v>34</v>
      </c>
      <c r="C38" s="130"/>
      <c r="D38" s="41"/>
      <c r="E38" s="42"/>
      <c r="F38" s="78">
        <f>SUM(F39:F41)</f>
        <v>5305</v>
      </c>
      <c r="G38" s="42"/>
      <c r="H38" s="42"/>
      <c r="I38" s="78">
        <f>SUM(I39:I41)</f>
        <v>5305</v>
      </c>
      <c r="J38" s="41"/>
      <c r="K38" s="42"/>
      <c r="L38" s="78">
        <f>SUM(L39:L41)</f>
        <v>5305</v>
      </c>
      <c r="M38" s="41"/>
      <c r="N38" s="42"/>
      <c r="O38" s="78">
        <f>SUM(O39:O41)</f>
        <v>5305</v>
      </c>
      <c r="P38" s="42"/>
      <c r="Q38" s="42"/>
      <c r="R38" s="78">
        <f>SUM(R39:R41)</f>
        <v>5305</v>
      </c>
      <c r="S38" s="41"/>
      <c r="T38" s="42"/>
      <c r="U38" s="78">
        <f>SUM(U39:U41)</f>
        <v>5305</v>
      </c>
      <c r="V38" s="41"/>
      <c r="W38" s="42"/>
      <c r="X38" s="78">
        <f>SUM(X39:X41)</f>
        <v>5305</v>
      </c>
      <c r="Y38" s="78">
        <f>SUM(Y39:Y41)</f>
        <v>37135</v>
      </c>
    </row>
    <row r="39" spans="1:25" ht="45" x14ac:dyDescent="0.3">
      <c r="A39" s="120"/>
      <c r="B39" s="157" t="s">
        <v>35</v>
      </c>
      <c r="C39" s="121" t="s">
        <v>81</v>
      </c>
      <c r="D39" s="131">
        <f>10*150</f>
        <v>1500</v>
      </c>
      <c r="E39" s="149">
        <v>2.23</v>
      </c>
      <c r="F39" s="124">
        <f t="shared" ref="F39" si="18">D39*E39</f>
        <v>3345</v>
      </c>
      <c r="G39" s="131">
        <f>10*150</f>
        <v>1500</v>
      </c>
      <c r="H39" s="149">
        <v>2.23</v>
      </c>
      <c r="I39" s="124">
        <f t="shared" ref="I39" si="19">G39*H39</f>
        <v>3345</v>
      </c>
      <c r="J39" s="131">
        <f>10*150</f>
        <v>1500</v>
      </c>
      <c r="K39" s="149">
        <v>2.23</v>
      </c>
      <c r="L39" s="124">
        <f t="shared" ref="L39" si="20">J39*K39</f>
        <v>3345</v>
      </c>
      <c r="M39" s="131">
        <f>10*150</f>
        <v>1500</v>
      </c>
      <c r="N39" s="149">
        <v>2.23</v>
      </c>
      <c r="O39" s="124">
        <f t="shared" ref="O39" si="21">M39*N39</f>
        <v>3345</v>
      </c>
      <c r="P39" s="131">
        <f>10*150</f>
        <v>1500</v>
      </c>
      <c r="Q39" s="149">
        <v>2.23</v>
      </c>
      <c r="R39" s="124">
        <f>P39*Q39</f>
        <v>3345</v>
      </c>
      <c r="S39" s="131">
        <f>10*150</f>
        <v>1500</v>
      </c>
      <c r="T39" s="149">
        <v>2.23</v>
      </c>
      <c r="U39" s="124">
        <f t="shared" ref="U39" si="22">S39*T39</f>
        <v>3345</v>
      </c>
      <c r="V39" s="131">
        <f>10*150</f>
        <v>1500</v>
      </c>
      <c r="W39" s="149">
        <v>2.23</v>
      </c>
      <c r="X39" s="124">
        <f t="shared" ref="X39" si="23">V39*W39</f>
        <v>3345</v>
      </c>
      <c r="Y39" s="125">
        <f t="shared" si="9"/>
        <v>23415</v>
      </c>
    </row>
    <row r="40" spans="1:25" ht="13.5" customHeight="1" x14ac:dyDescent="0.3">
      <c r="A40" s="120"/>
      <c r="B40" s="157" t="s">
        <v>36</v>
      </c>
      <c r="C40" s="121"/>
      <c r="D40" s="132"/>
      <c r="E40" s="133"/>
      <c r="F40" s="134"/>
      <c r="G40" s="132"/>
      <c r="H40" s="133"/>
      <c r="I40" s="134"/>
      <c r="J40" s="132"/>
      <c r="K40" s="133"/>
      <c r="L40" s="134"/>
      <c r="M40" s="132"/>
      <c r="N40" s="133"/>
      <c r="O40" s="134"/>
      <c r="P40" s="132"/>
      <c r="Q40" s="133"/>
      <c r="R40" s="134"/>
      <c r="S40" s="132"/>
      <c r="T40" s="133"/>
      <c r="U40" s="134"/>
      <c r="V40" s="132"/>
      <c r="W40" s="133"/>
      <c r="X40" s="134"/>
      <c r="Y40" s="125">
        <f>F40+I40+L40+O40+R40+U40+X40</f>
        <v>0</v>
      </c>
    </row>
    <row r="41" spans="1:25" ht="33.75" x14ac:dyDescent="0.3">
      <c r="A41" s="120"/>
      <c r="B41" s="159" t="s">
        <v>58</v>
      </c>
      <c r="C41" s="121" t="s">
        <v>70</v>
      </c>
      <c r="D41" s="135"/>
      <c r="E41" s="133"/>
      <c r="F41" s="134">
        <f>392*5</f>
        <v>1960</v>
      </c>
      <c r="G41" s="135"/>
      <c r="H41" s="133"/>
      <c r="I41" s="134">
        <f>392*5</f>
        <v>1960</v>
      </c>
      <c r="J41" s="135"/>
      <c r="K41" s="133"/>
      <c r="L41" s="134">
        <f>392*5</f>
        <v>1960</v>
      </c>
      <c r="M41" s="135"/>
      <c r="N41" s="133"/>
      <c r="O41" s="134">
        <f>392*5</f>
        <v>1960</v>
      </c>
      <c r="P41" s="135"/>
      <c r="Q41" s="133"/>
      <c r="R41" s="134">
        <f>392*5</f>
        <v>1960</v>
      </c>
      <c r="S41" s="135"/>
      <c r="T41" s="133"/>
      <c r="U41" s="134">
        <f>392*5</f>
        <v>1960</v>
      </c>
      <c r="V41" s="135"/>
      <c r="W41" s="133"/>
      <c r="X41" s="134">
        <f>392*5</f>
        <v>1960</v>
      </c>
      <c r="Y41" s="125">
        <f>F41+I41+L41+O41+R41+U41+X41</f>
        <v>13720</v>
      </c>
    </row>
    <row r="42" spans="1:25" ht="13.5" customHeight="1" x14ac:dyDescent="0.3">
      <c r="A42" s="120"/>
      <c r="B42" s="158" t="s">
        <v>37</v>
      </c>
      <c r="C42" s="130"/>
      <c r="D42" s="41"/>
      <c r="E42" s="42"/>
      <c r="F42" s="78">
        <f>SUM(F43:F44)</f>
        <v>27000</v>
      </c>
      <c r="G42" s="41"/>
      <c r="H42" s="42"/>
      <c r="I42" s="78">
        <f>SUM(I43:I44)</f>
        <v>0</v>
      </c>
      <c r="J42" s="41"/>
      <c r="K42" s="42"/>
      <c r="L42" s="78">
        <f>SUM(L43:L44)</f>
        <v>0</v>
      </c>
      <c r="M42" s="41"/>
      <c r="N42" s="42"/>
      <c r="O42" s="78">
        <f>SUM(O43:O44)</f>
        <v>0</v>
      </c>
      <c r="P42" s="41"/>
      <c r="Q42" s="42"/>
      <c r="R42" s="78">
        <f>SUM(R43:R44)</f>
        <v>0</v>
      </c>
      <c r="S42" s="41"/>
      <c r="T42" s="42"/>
      <c r="U42" s="78">
        <f>SUM(U43:U44)</f>
        <v>0</v>
      </c>
      <c r="V42" s="41"/>
      <c r="W42" s="42"/>
      <c r="X42" s="78">
        <f>SUM(X43:X44)</f>
        <v>0</v>
      </c>
      <c r="Y42" s="78">
        <f>SUM(Y43:Y44)</f>
        <v>27000</v>
      </c>
    </row>
    <row r="43" spans="1:25" ht="13.5" customHeight="1" x14ac:dyDescent="0.3">
      <c r="A43" s="120"/>
      <c r="B43" s="157" t="s">
        <v>38</v>
      </c>
      <c r="C43" s="121"/>
      <c r="D43" s="135"/>
      <c r="E43" s="133"/>
      <c r="F43" s="134"/>
      <c r="G43" s="135"/>
      <c r="H43" s="133"/>
      <c r="I43" s="134"/>
      <c r="J43" s="135"/>
      <c r="K43" s="133"/>
      <c r="L43" s="134"/>
      <c r="M43" s="135"/>
      <c r="N43" s="133"/>
      <c r="O43" s="134"/>
      <c r="P43" s="135"/>
      <c r="Q43" s="133"/>
      <c r="R43" s="134"/>
      <c r="S43" s="135"/>
      <c r="T43" s="133"/>
      <c r="U43" s="134"/>
      <c r="V43" s="135"/>
      <c r="W43" s="133"/>
      <c r="X43" s="134"/>
      <c r="Y43" s="125">
        <f t="shared" ref="Y43:Y44" si="24">F43+I43+L43+O43+R43+U43+X43</f>
        <v>0</v>
      </c>
    </row>
    <row r="44" spans="1:25" ht="45" x14ac:dyDescent="0.3">
      <c r="A44" s="120"/>
      <c r="B44" s="157" t="s">
        <v>39</v>
      </c>
      <c r="C44" s="121" t="s">
        <v>75</v>
      </c>
      <c r="D44" s="136"/>
      <c r="E44" s="133"/>
      <c r="F44" s="134">
        <f>3*5000+3*4000</f>
        <v>27000</v>
      </c>
      <c r="G44" s="136"/>
      <c r="H44" s="133"/>
      <c r="I44" s="134"/>
      <c r="J44" s="136"/>
      <c r="K44" s="133"/>
      <c r="L44" s="134"/>
      <c r="M44" s="136"/>
      <c r="N44" s="133"/>
      <c r="O44" s="134"/>
      <c r="P44" s="136"/>
      <c r="Q44" s="133"/>
      <c r="R44" s="134"/>
      <c r="S44" s="136"/>
      <c r="T44" s="133"/>
      <c r="U44" s="134"/>
      <c r="V44" s="136"/>
      <c r="W44" s="133"/>
      <c r="X44" s="134"/>
      <c r="Y44" s="125">
        <f t="shared" si="24"/>
        <v>27000</v>
      </c>
    </row>
    <row r="45" spans="1:25" ht="13.5" customHeight="1" x14ac:dyDescent="0.3">
      <c r="A45" s="137"/>
      <c r="B45" s="154" t="s">
        <v>40</v>
      </c>
      <c r="C45" s="130"/>
      <c r="D45" s="42"/>
      <c r="E45" s="42"/>
      <c r="F45" s="78">
        <f>SUM(F46:F56)</f>
        <v>28800</v>
      </c>
      <c r="G45" s="42"/>
      <c r="H45" s="42"/>
      <c r="I45" s="78">
        <f>SUM(I46:I56)</f>
        <v>25800</v>
      </c>
      <c r="J45" s="42"/>
      <c r="K45" s="42"/>
      <c r="L45" s="78">
        <f t="shared" ref="L45" si="25">SUM(L46:L56)</f>
        <v>22200</v>
      </c>
      <c r="M45" s="42"/>
      <c r="N45" s="42"/>
      <c r="O45" s="78">
        <f t="shared" ref="O45" si="26">SUM(O46:O56)</f>
        <v>25200</v>
      </c>
      <c r="P45" s="42"/>
      <c r="Q45" s="42"/>
      <c r="R45" s="78">
        <f t="shared" ref="R45" si="27">SUM(R46:R56)</f>
        <v>22200</v>
      </c>
      <c r="S45" s="42"/>
      <c r="T45" s="42"/>
      <c r="U45" s="78">
        <f t="shared" ref="U45" si="28">SUM(U46:U56)</f>
        <v>22200</v>
      </c>
      <c r="V45" s="42"/>
      <c r="W45" s="42"/>
      <c r="X45" s="78">
        <f t="shared" ref="X45" si="29">SUM(X46:X56)</f>
        <v>22200</v>
      </c>
      <c r="Y45" s="78">
        <f>SUM(Y46:Y56)</f>
        <v>168600</v>
      </c>
    </row>
    <row r="46" spans="1:25" ht="45" x14ac:dyDescent="0.3">
      <c r="A46" s="120"/>
      <c r="B46" s="157" t="s">
        <v>41</v>
      </c>
      <c r="C46" s="121" t="s">
        <v>76</v>
      </c>
      <c r="D46" s="135"/>
      <c r="E46" s="133"/>
      <c r="F46" s="134">
        <f>3*250*5</f>
        <v>3750</v>
      </c>
      <c r="G46" s="135"/>
      <c r="H46" s="133"/>
      <c r="I46" s="134">
        <f>3*250*5</f>
        <v>3750</v>
      </c>
      <c r="J46" s="135"/>
      <c r="K46" s="133"/>
      <c r="L46" s="134">
        <f>3*250*5</f>
        <v>3750</v>
      </c>
      <c r="M46" s="135"/>
      <c r="N46" s="133"/>
      <c r="O46" s="134">
        <f>3*250*5</f>
        <v>3750</v>
      </c>
      <c r="P46" s="135"/>
      <c r="Q46" s="133"/>
      <c r="R46" s="134">
        <f>3*250*5</f>
        <v>3750</v>
      </c>
      <c r="S46" s="135"/>
      <c r="T46" s="133"/>
      <c r="U46" s="134">
        <f>3*250*5</f>
        <v>3750</v>
      </c>
      <c r="V46" s="135"/>
      <c r="W46" s="133"/>
      <c r="X46" s="134">
        <f>3*250*5</f>
        <v>3750</v>
      </c>
      <c r="Y46" s="125">
        <f t="shared" ref="Y46:Y56" si="30">F46+I46+L46+O46+R46+U46+X46</f>
        <v>26250</v>
      </c>
    </row>
    <row r="47" spans="1:25" ht="33.75" x14ac:dyDescent="0.3">
      <c r="A47" s="120"/>
      <c r="B47" s="157" t="s">
        <v>42</v>
      </c>
      <c r="C47" s="121" t="s">
        <v>77</v>
      </c>
      <c r="D47" s="135"/>
      <c r="E47" s="133"/>
      <c r="F47" s="134">
        <f>4*300</f>
        <v>1200</v>
      </c>
      <c r="G47" s="135"/>
      <c r="H47" s="133"/>
      <c r="I47" s="134">
        <f>4*300</f>
        <v>1200</v>
      </c>
      <c r="J47" s="135"/>
      <c r="K47" s="133"/>
      <c r="L47" s="134">
        <f>4*300</f>
        <v>1200</v>
      </c>
      <c r="M47" s="135"/>
      <c r="N47" s="133"/>
      <c r="O47" s="134">
        <f>4*300</f>
        <v>1200</v>
      </c>
      <c r="P47" s="135"/>
      <c r="Q47" s="133"/>
      <c r="R47" s="134">
        <f>4*300</f>
        <v>1200</v>
      </c>
      <c r="S47" s="135"/>
      <c r="T47" s="133"/>
      <c r="U47" s="134">
        <f>4*300</f>
        <v>1200</v>
      </c>
      <c r="V47" s="135"/>
      <c r="W47" s="133"/>
      <c r="X47" s="134">
        <f>4*300</f>
        <v>1200</v>
      </c>
      <c r="Y47" s="125">
        <f t="shared" si="30"/>
        <v>8400</v>
      </c>
    </row>
    <row r="48" spans="1:25" ht="33.75" x14ac:dyDescent="0.3">
      <c r="A48" s="120"/>
      <c r="B48" s="157" t="s">
        <v>43</v>
      </c>
      <c r="C48" s="121" t="s">
        <v>78</v>
      </c>
      <c r="D48" s="135"/>
      <c r="E48" s="133"/>
      <c r="F48" s="134">
        <f>3*5*800</f>
        <v>12000</v>
      </c>
      <c r="G48" s="135"/>
      <c r="H48" s="133"/>
      <c r="I48" s="134">
        <f>3*5*800</f>
        <v>12000</v>
      </c>
      <c r="J48" s="135"/>
      <c r="K48" s="133"/>
      <c r="L48" s="134">
        <f>3*5*800</f>
        <v>12000</v>
      </c>
      <c r="M48" s="135"/>
      <c r="N48" s="133"/>
      <c r="O48" s="134">
        <f>3*5*800</f>
        <v>12000</v>
      </c>
      <c r="P48" s="135"/>
      <c r="Q48" s="133"/>
      <c r="R48" s="134">
        <f>3*5*800</f>
        <v>12000</v>
      </c>
      <c r="S48" s="135"/>
      <c r="T48" s="133"/>
      <c r="U48" s="134">
        <f>3*5*800</f>
        <v>12000</v>
      </c>
      <c r="V48" s="135"/>
      <c r="W48" s="133"/>
      <c r="X48" s="134">
        <f>3*5*800</f>
        <v>12000</v>
      </c>
      <c r="Y48" s="125">
        <f t="shared" si="30"/>
        <v>84000</v>
      </c>
    </row>
    <row r="49" spans="1:27" x14ac:dyDescent="0.3">
      <c r="A49" s="120"/>
      <c r="B49" s="157" t="s">
        <v>44</v>
      </c>
      <c r="C49" s="121" t="s">
        <v>67</v>
      </c>
      <c r="D49" s="135"/>
      <c r="E49" s="133"/>
      <c r="F49" s="134">
        <v>3000</v>
      </c>
      <c r="G49" s="135"/>
      <c r="H49" s="133"/>
      <c r="I49" s="134">
        <v>3000</v>
      </c>
      <c r="J49" s="135"/>
      <c r="K49" s="133"/>
      <c r="L49" s="134">
        <v>3000</v>
      </c>
      <c r="M49" s="135"/>
      <c r="N49" s="133"/>
      <c r="O49" s="134">
        <v>3000</v>
      </c>
      <c r="P49" s="135"/>
      <c r="Q49" s="133"/>
      <c r="R49" s="134">
        <v>3000</v>
      </c>
      <c r="S49" s="135"/>
      <c r="T49" s="133"/>
      <c r="U49" s="134">
        <v>3000</v>
      </c>
      <c r="V49" s="135"/>
      <c r="W49" s="133"/>
      <c r="X49" s="134">
        <v>3000</v>
      </c>
      <c r="Y49" s="125">
        <f t="shared" si="30"/>
        <v>21000</v>
      </c>
    </row>
    <row r="50" spans="1:27" x14ac:dyDescent="0.3">
      <c r="A50" s="120"/>
      <c r="B50" s="157" t="s">
        <v>45</v>
      </c>
      <c r="C50" s="121" t="s">
        <v>79</v>
      </c>
      <c r="D50" s="135"/>
      <c r="E50" s="133"/>
      <c r="F50" s="134">
        <f>250*3*3</f>
        <v>2250</v>
      </c>
      <c r="G50" s="135"/>
      <c r="H50" s="133"/>
      <c r="I50" s="134">
        <f>250*3*3</f>
        <v>2250</v>
      </c>
      <c r="J50" s="135"/>
      <c r="K50" s="133"/>
      <c r="L50" s="134">
        <f>250*3*3</f>
        <v>2250</v>
      </c>
      <c r="M50" s="135"/>
      <c r="N50" s="133"/>
      <c r="O50" s="134">
        <f>250*3*3</f>
        <v>2250</v>
      </c>
      <c r="P50" s="135"/>
      <c r="Q50" s="133"/>
      <c r="R50" s="134">
        <f>250*3*3</f>
        <v>2250</v>
      </c>
      <c r="S50" s="135"/>
      <c r="T50" s="133"/>
      <c r="U50" s="134">
        <f>250*3*3</f>
        <v>2250</v>
      </c>
      <c r="V50" s="135"/>
      <c r="W50" s="133"/>
      <c r="X50" s="134">
        <f>250*3*3</f>
        <v>2250</v>
      </c>
      <c r="Y50" s="125">
        <f t="shared" si="30"/>
        <v>15750</v>
      </c>
    </row>
    <row r="51" spans="1:27" x14ac:dyDescent="0.3">
      <c r="A51" s="120"/>
      <c r="B51" s="157" t="s">
        <v>46</v>
      </c>
      <c r="C51" s="121" t="s">
        <v>80</v>
      </c>
      <c r="D51" s="135"/>
      <c r="E51" s="133"/>
      <c r="F51" s="134">
        <f>3*1000</f>
        <v>3000</v>
      </c>
      <c r="G51" s="135"/>
      <c r="H51" s="133"/>
      <c r="I51" s="134"/>
      <c r="J51" s="135"/>
      <c r="K51" s="133"/>
      <c r="L51" s="134"/>
      <c r="M51" s="135"/>
      <c r="N51" s="133"/>
      <c r="O51" s="134">
        <f>3*1000</f>
        <v>3000</v>
      </c>
      <c r="P51" s="135"/>
      <c r="Q51" s="133"/>
      <c r="R51" s="134"/>
      <c r="S51" s="135"/>
      <c r="T51" s="133"/>
      <c r="U51" s="134"/>
      <c r="V51" s="135"/>
      <c r="W51" s="133"/>
      <c r="X51" s="134"/>
      <c r="Y51" s="125">
        <f t="shared" si="30"/>
        <v>6000</v>
      </c>
    </row>
    <row r="52" spans="1:27" ht="22.5" x14ac:dyDescent="0.3">
      <c r="A52" s="120"/>
      <c r="B52" s="157" t="s">
        <v>47</v>
      </c>
      <c r="C52" s="30" t="s">
        <v>73</v>
      </c>
      <c r="D52" s="135"/>
      <c r="E52" s="133"/>
      <c r="F52" s="134">
        <f>1200*3</f>
        <v>3600</v>
      </c>
      <c r="G52" s="135"/>
      <c r="H52" s="133"/>
      <c r="I52" s="134">
        <f>1200*3</f>
        <v>3600</v>
      </c>
      <c r="J52" s="135"/>
      <c r="K52" s="133"/>
      <c r="L52" s="134"/>
      <c r="M52" s="135"/>
      <c r="N52" s="133"/>
      <c r="O52" s="134"/>
      <c r="P52" s="135"/>
      <c r="Q52" s="133"/>
      <c r="R52" s="134"/>
      <c r="S52" s="135"/>
      <c r="T52" s="133"/>
      <c r="U52" s="134"/>
      <c r="V52" s="135"/>
      <c r="W52" s="133"/>
      <c r="X52" s="134"/>
      <c r="Y52" s="125">
        <f t="shared" si="30"/>
        <v>7200</v>
      </c>
    </row>
    <row r="53" spans="1:27" ht="13.5" customHeight="1" x14ac:dyDescent="0.3">
      <c r="A53" s="120"/>
      <c r="B53" s="157" t="s">
        <v>48</v>
      </c>
      <c r="C53" s="121"/>
      <c r="D53" s="135"/>
      <c r="E53" s="133"/>
      <c r="F53" s="134"/>
      <c r="G53" s="135"/>
      <c r="H53" s="133"/>
      <c r="I53" s="134"/>
      <c r="J53" s="135"/>
      <c r="K53" s="133"/>
      <c r="L53" s="134"/>
      <c r="M53" s="135"/>
      <c r="N53" s="133"/>
      <c r="O53" s="134"/>
      <c r="P53" s="135"/>
      <c r="Q53" s="133"/>
      <c r="R53" s="134"/>
      <c r="S53" s="135"/>
      <c r="T53" s="133"/>
      <c r="U53" s="134"/>
      <c r="V53" s="135"/>
      <c r="W53" s="133"/>
      <c r="X53" s="134"/>
      <c r="Y53" s="125">
        <f t="shared" si="30"/>
        <v>0</v>
      </c>
    </row>
    <row r="54" spans="1:27" ht="13.5" customHeight="1" x14ac:dyDescent="0.3">
      <c r="A54" s="120"/>
      <c r="B54" s="157" t="s">
        <v>49</v>
      </c>
      <c r="C54" s="121"/>
      <c r="D54" s="135"/>
      <c r="E54" s="133"/>
      <c r="F54" s="134"/>
      <c r="G54" s="135"/>
      <c r="H54" s="133"/>
      <c r="I54" s="134"/>
      <c r="J54" s="135"/>
      <c r="K54" s="133"/>
      <c r="L54" s="134"/>
      <c r="M54" s="135"/>
      <c r="N54" s="133"/>
      <c r="O54" s="134"/>
      <c r="P54" s="135"/>
      <c r="Q54" s="133"/>
      <c r="R54" s="134"/>
      <c r="S54" s="135"/>
      <c r="T54" s="133"/>
      <c r="U54" s="134"/>
      <c r="V54" s="135"/>
      <c r="W54" s="133"/>
      <c r="X54" s="134"/>
      <c r="Y54" s="125">
        <f t="shared" si="30"/>
        <v>0</v>
      </c>
    </row>
    <row r="55" spans="1:27" ht="13.5" customHeight="1" x14ac:dyDescent="0.3">
      <c r="A55" s="120"/>
      <c r="B55" s="157" t="s">
        <v>50</v>
      </c>
      <c r="C55" s="121"/>
      <c r="D55" s="135"/>
      <c r="E55" s="133"/>
      <c r="F55" s="134"/>
      <c r="G55" s="135"/>
      <c r="H55" s="133"/>
      <c r="I55" s="134"/>
      <c r="J55" s="135"/>
      <c r="K55" s="133"/>
      <c r="L55" s="134"/>
      <c r="M55" s="135"/>
      <c r="N55" s="133"/>
      <c r="O55" s="134"/>
      <c r="P55" s="135"/>
      <c r="Q55" s="133"/>
      <c r="R55" s="134"/>
      <c r="S55" s="135"/>
      <c r="T55" s="133"/>
      <c r="U55" s="134"/>
      <c r="V55" s="135"/>
      <c r="W55" s="133"/>
      <c r="X55" s="134"/>
      <c r="Y55" s="125">
        <f t="shared" si="30"/>
        <v>0</v>
      </c>
    </row>
    <row r="56" spans="1:27" ht="13.5" customHeight="1" x14ac:dyDescent="0.3">
      <c r="A56" s="120"/>
      <c r="B56" s="157" t="s">
        <v>51</v>
      </c>
      <c r="C56" s="121"/>
      <c r="D56" s="135"/>
      <c r="E56" s="133"/>
      <c r="F56" s="134"/>
      <c r="G56" s="135"/>
      <c r="H56" s="133"/>
      <c r="I56" s="134"/>
      <c r="J56" s="135"/>
      <c r="K56" s="133"/>
      <c r="L56" s="134"/>
      <c r="M56" s="135"/>
      <c r="N56" s="133"/>
      <c r="O56" s="134"/>
      <c r="P56" s="135"/>
      <c r="Q56" s="133"/>
      <c r="R56" s="134"/>
      <c r="S56" s="135"/>
      <c r="T56" s="133"/>
      <c r="U56" s="134"/>
      <c r="V56" s="135"/>
      <c r="W56" s="133"/>
      <c r="X56" s="134"/>
      <c r="Y56" s="125">
        <f t="shared" si="30"/>
        <v>0</v>
      </c>
    </row>
    <row r="57" spans="1:27" ht="13.5" customHeight="1" x14ac:dyDescent="0.3">
      <c r="A57" s="120"/>
      <c r="B57" s="154" t="s">
        <v>52</v>
      </c>
      <c r="C57" s="130"/>
      <c r="D57" s="42"/>
      <c r="E57" s="42"/>
      <c r="F57" s="79">
        <f>SUM(F58:F59)</f>
        <v>3000</v>
      </c>
      <c r="G57" s="48"/>
      <c r="H57" s="42"/>
      <c r="I57" s="79">
        <f>SUM(I58:I59)</f>
        <v>0</v>
      </c>
      <c r="J57" s="48"/>
      <c r="K57" s="42"/>
      <c r="L57" s="79">
        <f>SUM(L58:L59)</f>
        <v>0</v>
      </c>
      <c r="M57" s="41"/>
      <c r="N57" s="42"/>
      <c r="O57" s="79">
        <f>SUM(O58:O59)</f>
        <v>0</v>
      </c>
      <c r="P57" s="48"/>
      <c r="Q57" s="42"/>
      <c r="R57" s="79">
        <f>SUM(R58:R59)</f>
        <v>0</v>
      </c>
      <c r="S57" s="41"/>
      <c r="T57" s="42"/>
      <c r="U57" s="79">
        <f>SUM(U58:U59)</f>
        <v>0</v>
      </c>
      <c r="V57" s="41"/>
      <c r="W57" s="42"/>
      <c r="X57" s="78">
        <f>SUM(X58:X59)</f>
        <v>0</v>
      </c>
      <c r="Y57" s="78">
        <f>SUM(Y58:Y59)</f>
        <v>3000</v>
      </c>
    </row>
    <row r="58" spans="1:27" ht="13.5" customHeight="1" x14ac:dyDescent="0.3">
      <c r="A58" s="120"/>
      <c r="B58" s="157" t="s">
        <v>53</v>
      </c>
      <c r="C58" s="121" t="s">
        <v>60</v>
      </c>
      <c r="D58" s="135"/>
      <c r="E58" s="133"/>
      <c r="F58" s="134">
        <v>3000</v>
      </c>
      <c r="G58" s="135"/>
      <c r="H58" s="133"/>
      <c r="I58" s="134"/>
      <c r="J58" s="135"/>
      <c r="K58" s="133"/>
      <c r="L58" s="134"/>
      <c r="M58" s="135"/>
      <c r="N58" s="133"/>
      <c r="O58" s="134"/>
      <c r="P58" s="135"/>
      <c r="Q58" s="133"/>
      <c r="R58" s="134"/>
      <c r="S58" s="135"/>
      <c r="T58" s="133"/>
      <c r="U58" s="134"/>
      <c r="V58" s="135"/>
      <c r="W58" s="133"/>
      <c r="X58" s="134"/>
      <c r="Y58" s="125">
        <f t="shared" ref="Y58:Y61" si="31">F58+I58+L58+O58+R58+U58+X58</f>
        <v>3000</v>
      </c>
    </row>
    <row r="59" spans="1:27" ht="13.5" customHeight="1" x14ac:dyDescent="0.3">
      <c r="A59" s="120"/>
      <c r="B59" s="157" t="s">
        <v>54</v>
      </c>
      <c r="C59" s="121"/>
      <c r="D59" s="135"/>
      <c r="E59" s="133"/>
      <c r="F59" s="134"/>
      <c r="G59" s="135"/>
      <c r="H59" s="133"/>
      <c r="I59" s="134"/>
      <c r="J59" s="135"/>
      <c r="K59" s="133"/>
      <c r="L59" s="134"/>
      <c r="M59" s="135"/>
      <c r="N59" s="133"/>
      <c r="O59" s="134"/>
      <c r="P59" s="135"/>
      <c r="Q59" s="133"/>
      <c r="R59" s="134"/>
      <c r="S59" s="135"/>
      <c r="T59" s="133"/>
      <c r="U59" s="134"/>
      <c r="V59" s="135"/>
      <c r="W59" s="133"/>
      <c r="X59" s="134"/>
      <c r="Y59" s="125">
        <f t="shared" si="31"/>
        <v>0</v>
      </c>
    </row>
    <row r="60" spans="1:27" ht="13.5" customHeight="1" x14ac:dyDescent="0.3">
      <c r="A60" s="120"/>
      <c r="B60" s="154" t="s">
        <v>55</v>
      </c>
      <c r="C60" s="126"/>
      <c r="D60" s="48"/>
      <c r="E60" s="42"/>
      <c r="F60" s="79">
        <f>SUM(F61)</f>
        <v>0</v>
      </c>
      <c r="G60" s="48"/>
      <c r="H60" s="42"/>
      <c r="I60" s="79">
        <f>SUM(I61)</f>
        <v>0</v>
      </c>
      <c r="J60" s="48"/>
      <c r="K60" s="42"/>
      <c r="L60" s="79">
        <f>SUM(L61)</f>
        <v>0</v>
      </c>
      <c r="M60" s="48"/>
      <c r="N60" s="42"/>
      <c r="O60" s="79">
        <f>SUM(O61)</f>
        <v>0</v>
      </c>
      <c r="P60" s="48"/>
      <c r="Q60" s="42"/>
      <c r="R60" s="79">
        <f>SUM(R61)</f>
        <v>0</v>
      </c>
      <c r="S60" s="48"/>
      <c r="T60" s="42"/>
      <c r="U60" s="79">
        <f>SUM(U61)</f>
        <v>0</v>
      </c>
      <c r="V60" s="48"/>
      <c r="W60" s="42"/>
      <c r="X60" s="78">
        <f>SUM(X61)</f>
        <v>30000</v>
      </c>
      <c r="Y60" s="78">
        <f>SUM(Y61)</f>
        <v>30000</v>
      </c>
    </row>
    <row r="61" spans="1:27" ht="23.25" thickBot="1" x14ac:dyDescent="0.35">
      <c r="A61" s="120"/>
      <c r="B61" s="160" t="s">
        <v>55</v>
      </c>
      <c r="C61" s="138" t="s">
        <v>59</v>
      </c>
      <c r="D61" s="139"/>
      <c r="E61" s="140"/>
      <c r="F61" s="141"/>
      <c r="G61" s="142"/>
      <c r="H61" s="140"/>
      <c r="I61" s="141"/>
      <c r="J61" s="139"/>
      <c r="K61" s="140"/>
      <c r="L61" s="141"/>
      <c r="M61" s="139"/>
      <c r="N61" s="140"/>
      <c r="O61" s="141"/>
      <c r="P61" s="139"/>
      <c r="Q61" s="140"/>
      <c r="R61" s="141"/>
      <c r="S61" s="139"/>
      <c r="T61" s="140"/>
      <c r="U61" s="141"/>
      <c r="V61" s="139"/>
      <c r="W61" s="140"/>
      <c r="X61" s="141">
        <f>20*1500</f>
        <v>30000</v>
      </c>
      <c r="Y61" s="125">
        <f t="shared" si="31"/>
        <v>30000</v>
      </c>
      <c r="AA61" s="143"/>
    </row>
    <row r="62" spans="1:27" ht="13.5" customHeight="1" thickBot="1" x14ac:dyDescent="0.35">
      <c r="A62" s="120"/>
      <c r="B62" s="161" t="s">
        <v>56</v>
      </c>
      <c r="C62" s="144"/>
      <c r="D62" s="145"/>
      <c r="E62" s="146"/>
      <c r="F62" s="147">
        <f>F23+F32+F38+F42+F45+F57+F60</f>
        <v>293917.5</v>
      </c>
      <c r="G62" s="145"/>
      <c r="H62" s="146"/>
      <c r="I62" s="147">
        <f t="shared" ref="I62" si="32">I23+I32+I38+I42+I45+I57+I60</f>
        <v>216917.5</v>
      </c>
      <c r="J62" s="145"/>
      <c r="K62" s="146"/>
      <c r="L62" s="147">
        <f t="shared" ref="L62" si="33">L23+L32+L38+L42+L45+L57+L60</f>
        <v>213317.5</v>
      </c>
      <c r="M62" s="145"/>
      <c r="N62" s="146"/>
      <c r="O62" s="147">
        <f t="shared" ref="O62" si="34">O23+O32+O38+O42+O45+O57+O60</f>
        <v>216317.5</v>
      </c>
      <c r="P62" s="145"/>
      <c r="Q62" s="146"/>
      <c r="R62" s="147">
        <f t="shared" ref="R62" si="35">R23+R32+R38+R42+R45+R57+R60</f>
        <v>213317.5</v>
      </c>
      <c r="S62" s="145"/>
      <c r="T62" s="146"/>
      <c r="U62" s="147">
        <f t="shared" ref="U62" si="36">U23+U32+U38+U42+U45+U57+U60</f>
        <v>213317.5</v>
      </c>
      <c r="V62" s="145"/>
      <c r="W62" s="146"/>
      <c r="X62" s="147">
        <f>X23+X32+X38+X42+X45+X57+X60</f>
        <v>323317.5</v>
      </c>
      <c r="Y62" s="148">
        <f>F62+I62+L62+O62+R62+U62+X62</f>
        <v>1690422.5</v>
      </c>
      <c r="AA62" s="163"/>
    </row>
  </sheetData>
  <sheetProtection algorithmName="SHA-512" hashValue="NFGxcvwyLeY/YsLK3/oHpvScsbRi86/fBq8/vaL3S5j1HIMZzrZowoPh0C8SvrmvAj7neoXqfOVpxo5h5m+WlQ==" saltValue="5gzsAg1xG6pXioj3pZlfkQ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Budgetskema</vt:lpstr>
      <vt:lpstr>Eksempel</vt:lpstr>
    </vt:vector>
  </TitlesOfParts>
  <Company>jif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Dreyer</dc:creator>
  <cp:lastModifiedBy>Kristoffer Roland Brandenburg</cp:lastModifiedBy>
  <dcterms:created xsi:type="dcterms:W3CDTF">2023-09-29T12:48:11Z</dcterms:created>
  <dcterms:modified xsi:type="dcterms:W3CDTF">2024-11-14T10:08:33Z</dcterms:modified>
</cp:coreProperties>
</file>